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emf" ContentType="image/x-emf"/>
  <Override PartName="/xl/drawings/drawing5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worksheets/sheet1.xml" ContentType="application/vnd.openxmlformats-officedocument.spreadsheetml.worksheet+xml"/>
  <Default Extension="vml" ContentType="application/vnd.openxmlformats-officedocument.vmlDrawing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25.xml" ContentType="application/vnd.openxmlformats-officedocument.drawingml.chart+xml"/>
  <Override PartName="/xl/charts/chart26.xml" ContentType="application/vnd.openxmlformats-officedocument.drawingml.char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docProps/core.xml" ContentType="application/vnd.openxmlformats-package.core-properties+xml"/>
  <Default Extension="bin" ContentType="application/vnd.openxmlformats-officedocument.spreadsheetml.printerSettings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charts/chart5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255" windowWidth="8880" windowHeight="3480"/>
  </bookViews>
  <sheets>
    <sheet name="Forma de citar" sheetId="15" r:id="rId1"/>
    <sheet name="Datos" sheetId="1" r:id="rId2"/>
    <sheet name="Resumen" sheetId="2" r:id="rId3"/>
    <sheet name="Resultados" sheetId="3" r:id="rId4"/>
    <sheet name="sta" sheetId="4" r:id="rId5"/>
    <sheet name="Hoja6" sheetId="5" r:id="rId6"/>
    <sheet name="Hoja7" sheetId="6" r:id="rId7"/>
  </sheets>
  <calcPr calcId="125725"/>
</workbook>
</file>

<file path=xl/calcChain.xml><?xml version="1.0" encoding="utf-8"?>
<calcChain xmlns="http://schemas.openxmlformats.org/spreadsheetml/2006/main">
  <c r="I8" i="1"/>
  <c r="H8" s="1"/>
  <c r="H9"/>
  <c r="I9"/>
  <c r="H10"/>
  <c r="I10"/>
  <c r="H11"/>
  <c r="I11"/>
  <c r="H12"/>
  <c r="I12"/>
  <c r="H14"/>
  <c r="I14"/>
  <c r="H15"/>
  <c r="I15"/>
  <c r="H16"/>
  <c r="I16"/>
  <c r="H17"/>
  <c r="I17"/>
  <c r="H18"/>
  <c r="I18"/>
  <c r="H20"/>
  <c r="I20"/>
  <c r="H21"/>
  <c r="I21"/>
  <c r="H22"/>
  <c r="I22"/>
  <c r="H23"/>
  <c r="I23"/>
  <c r="H24"/>
  <c r="I24"/>
  <c r="H26"/>
  <c r="I26"/>
  <c r="H27"/>
  <c r="I27"/>
  <c r="H28"/>
  <c r="I28"/>
  <c r="H29"/>
  <c r="I29"/>
  <c r="H30"/>
  <c r="I30"/>
  <c r="H32"/>
  <c r="I32"/>
  <c r="H33"/>
  <c r="I33"/>
  <c r="H34"/>
  <c r="I34"/>
  <c r="H35"/>
  <c r="I35"/>
  <c r="H36"/>
  <c r="I36"/>
  <c r="H38"/>
  <c r="I38"/>
  <c r="H39"/>
  <c r="I39"/>
  <c r="H40"/>
  <c r="I40"/>
  <c r="H41"/>
  <c r="I41"/>
  <c r="H42"/>
  <c r="I42"/>
  <c r="H56"/>
  <c r="I56"/>
  <c r="H57"/>
  <c r="I57"/>
  <c r="H58"/>
  <c r="I58"/>
  <c r="I59"/>
  <c r="I60"/>
  <c r="H60" s="1"/>
  <c r="I62"/>
  <c r="H62" s="1"/>
  <c r="I63"/>
  <c r="H63" s="1"/>
  <c r="I64"/>
  <c r="H64" s="1"/>
  <c r="I65"/>
  <c r="H65" s="1"/>
  <c r="I66"/>
  <c r="H66" s="1"/>
  <c r="I68"/>
  <c r="H68" s="1"/>
  <c r="I69"/>
  <c r="H69" s="1"/>
  <c r="I70"/>
  <c r="H70" s="1"/>
  <c r="I71"/>
  <c r="H71" s="1"/>
  <c r="I72"/>
  <c r="H72" s="1"/>
  <c r="I74"/>
  <c r="H74" s="1"/>
  <c r="I75"/>
  <c r="H75" s="1"/>
  <c r="I76"/>
  <c r="H76" s="1"/>
  <c r="I77"/>
  <c r="H77" s="1"/>
  <c r="I78"/>
  <c r="H78" s="1"/>
  <c r="I80"/>
  <c r="H80" s="1"/>
  <c r="I81"/>
  <c r="H81" s="1"/>
  <c r="I82"/>
  <c r="H82" s="1"/>
  <c r="I83"/>
  <c r="H83" s="1"/>
  <c r="I84"/>
  <c r="H84" s="1"/>
  <c r="I86"/>
  <c r="H86" s="1"/>
  <c r="I87"/>
  <c r="H87" s="1"/>
  <c r="I88"/>
  <c r="H88" s="1"/>
  <c r="I89"/>
  <c r="H89" s="1"/>
  <c r="I90"/>
  <c r="H90" s="1"/>
  <c r="I99"/>
  <c r="H99" s="1"/>
  <c r="I100"/>
  <c r="H100" s="1"/>
  <c r="I101"/>
  <c r="H101" s="1"/>
  <c r="I102"/>
  <c r="H102" s="1"/>
  <c r="I103"/>
  <c r="H103" s="1"/>
  <c r="I105"/>
  <c r="H105" s="1"/>
  <c r="I106"/>
  <c r="H106" s="1"/>
  <c r="I107"/>
  <c r="H107" s="1"/>
  <c r="I108"/>
  <c r="H108" s="1"/>
  <c r="I109"/>
  <c r="H109" s="1"/>
  <c r="I111"/>
  <c r="H111" s="1"/>
  <c r="I112"/>
  <c r="H112" s="1"/>
  <c r="I113"/>
  <c r="H113" s="1"/>
  <c r="I114"/>
  <c r="H114" s="1"/>
  <c r="I115"/>
  <c r="H115" s="1"/>
  <c r="I117"/>
  <c r="H117" s="1"/>
  <c r="I118"/>
  <c r="H118" s="1"/>
  <c r="I119"/>
  <c r="H119" s="1"/>
  <c r="I120"/>
  <c r="H120" s="1"/>
  <c r="I121"/>
  <c r="H121" s="1"/>
  <c r="I123"/>
  <c r="H123" s="1"/>
  <c r="I124"/>
  <c r="H124" s="1"/>
  <c r="I125"/>
  <c r="H125" s="1"/>
  <c r="I126"/>
  <c r="H126" s="1"/>
  <c r="I127"/>
  <c r="H127" s="1"/>
  <c r="I129"/>
  <c r="H129" s="1"/>
  <c r="I130"/>
  <c r="H130" s="1"/>
  <c r="I131"/>
  <c r="H131" s="1"/>
  <c r="I132"/>
  <c r="H132" s="1"/>
  <c r="I133"/>
  <c r="H133" s="1"/>
  <c r="I141"/>
  <c r="H141" s="1"/>
  <c r="I142"/>
  <c r="H142" s="1"/>
  <c r="I143"/>
  <c r="H143" s="1"/>
  <c r="I144"/>
  <c r="H144" s="1"/>
  <c r="I145"/>
  <c r="H145" s="1"/>
  <c r="I147"/>
  <c r="H147" s="1"/>
  <c r="I148"/>
  <c r="H148" s="1"/>
  <c r="I149"/>
  <c r="H149" s="1"/>
  <c r="I150"/>
  <c r="H150" s="1"/>
  <c r="I151"/>
  <c r="H151" s="1"/>
  <c r="I153"/>
  <c r="H153" s="1"/>
  <c r="I154"/>
  <c r="H154" s="1"/>
  <c r="I155"/>
  <c r="H155" s="1"/>
  <c r="I156"/>
  <c r="H156" s="1"/>
  <c r="I157"/>
  <c r="H157" s="1"/>
  <c r="I159"/>
  <c r="H159" s="1"/>
  <c r="I160"/>
  <c r="H160" s="1"/>
  <c r="I161"/>
  <c r="H161" s="1"/>
  <c r="I162"/>
  <c r="H162" s="1"/>
  <c r="I163"/>
  <c r="H163" s="1"/>
  <c r="I165"/>
  <c r="H165" s="1"/>
  <c r="I166"/>
  <c r="H166" s="1"/>
  <c r="I167"/>
  <c r="H167" s="1"/>
  <c r="I168"/>
  <c r="H168" s="1"/>
  <c r="I169"/>
  <c r="H169" s="1"/>
  <c r="I171"/>
  <c r="H171" s="1"/>
  <c r="I172"/>
  <c r="H172" s="1"/>
  <c r="I173"/>
  <c r="H173" s="1"/>
  <c r="I174"/>
  <c r="H174" s="1"/>
  <c r="I182"/>
  <c r="H182" s="1"/>
  <c r="I183"/>
  <c r="H183" s="1"/>
  <c r="I184"/>
  <c r="H184" s="1"/>
  <c r="H185"/>
  <c r="I185"/>
  <c r="H186"/>
  <c r="I186"/>
  <c r="H188"/>
  <c r="I188"/>
  <c r="H189"/>
  <c r="I189"/>
  <c r="H190"/>
  <c r="I190"/>
  <c r="I191"/>
  <c r="I192"/>
  <c r="H192" s="1"/>
  <c r="I194"/>
  <c r="H194" s="1"/>
  <c r="I195"/>
  <c r="H195" s="1"/>
  <c r="I196"/>
  <c r="H196" s="1"/>
  <c r="I197"/>
  <c r="H197" s="1"/>
  <c r="I198"/>
  <c r="H198" s="1"/>
  <c r="I200"/>
  <c r="H200" s="1"/>
  <c r="I201"/>
  <c r="H201" s="1"/>
  <c r="I202"/>
  <c r="H202" s="1"/>
  <c r="I203"/>
  <c r="H203" s="1"/>
  <c r="I204"/>
  <c r="H204" s="1"/>
  <c r="I206"/>
  <c r="H206" s="1"/>
  <c r="I207"/>
  <c r="H207" s="1"/>
  <c r="I208"/>
  <c r="H208" s="1"/>
  <c r="I209"/>
  <c r="H209" s="1"/>
  <c r="I210"/>
  <c r="H210" s="1"/>
  <c r="I212"/>
  <c r="H212" s="1"/>
  <c r="I213"/>
  <c r="H213" s="1"/>
  <c r="I214"/>
  <c r="H214" s="1"/>
  <c r="I215"/>
  <c r="H215" s="1"/>
  <c r="I216"/>
  <c r="H216" s="1"/>
  <c r="H226"/>
  <c r="I226"/>
  <c r="H227"/>
  <c r="I227"/>
  <c r="H228"/>
  <c r="I228"/>
  <c r="H229"/>
  <c r="I229"/>
  <c r="H232"/>
  <c r="I232"/>
  <c r="H233"/>
  <c r="I233"/>
  <c r="H234"/>
  <c r="I234"/>
  <c r="H235"/>
  <c r="I235"/>
  <c r="H238"/>
  <c r="I238"/>
  <c r="H239"/>
  <c r="I239"/>
  <c r="H240"/>
  <c r="I240"/>
  <c r="H241"/>
  <c r="I241"/>
  <c r="H244"/>
  <c r="I244"/>
  <c r="H245"/>
  <c r="I245"/>
  <c r="H246"/>
  <c r="I246"/>
  <c r="H247"/>
  <c r="I247"/>
  <c r="H250"/>
  <c r="I250"/>
  <c r="H251"/>
  <c r="I251"/>
  <c r="I252"/>
  <c r="I253"/>
  <c r="H253" s="1"/>
  <c r="I256"/>
  <c r="H256" s="1"/>
  <c r="I257"/>
  <c r="H258"/>
  <c r="I258"/>
  <c r="H267"/>
  <c r="I267"/>
  <c r="H268"/>
  <c r="I268"/>
  <c r="H269"/>
  <c r="I269"/>
  <c r="H270"/>
  <c r="I270"/>
  <c r="H271"/>
  <c r="I271"/>
  <c r="H273"/>
  <c r="I273"/>
  <c r="H274"/>
  <c r="I274"/>
  <c r="H275"/>
  <c r="I275"/>
  <c r="H276"/>
  <c r="I276"/>
  <c r="H277"/>
  <c r="I277"/>
  <c r="H279"/>
  <c r="I279"/>
  <c r="H280"/>
  <c r="I280"/>
  <c r="H281"/>
  <c r="I281"/>
  <c r="H282"/>
  <c r="I282"/>
  <c r="H283"/>
  <c r="I283"/>
  <c r="H285"/>
  <c r="I285"/>
  <c r="H286"/>
  <c r="I286"/>
  <c r="H287"/>
  <c r="I287"/>
  <c r="H288"/>
  <c r="I288"/>
  <c r="H289"/>
  <c r="I289"/>
  <c r="H291"/>
  <c r="I291"/>
  <c r="H292"/>
  <c r="I292"/>
  <c r="H293"/>
  <c r="I293"/>
  <c r="H294"/>
  <c r="I294"/>
  <c r="H295"/>
  <c r="I295"/>
  <c r="H297"/>
  <c r="I297"/>
  <c r="H298"/>
  <c r="I298"/>
  <c r="H299"/>
  <c r="I299"/>
  <c r="H300"/>
  <c r="I300"/>
  <c r="H309"/>
  <c r="I309"/>
  <c r="H310"/>
  <c r="I310"/>
  <c r="H311"/>
  <c r="I311"/>
  <c r="H312"/>
  <c r="I312"/>
  <c r="H313"/>
  <c r="I313"/>
  <c r="H315"/>
  <c r="I315"/>
  <c r="H316"/>
  <c r="I316"/>
  <c r="H317"/>
  <c r="I317"/>
  <c r="H318"/>
  <c r="I318"/>
  <c r="H319"/>
  <c r="I319"/>
  <c r="H321"/>
  <c r="I321"/>
  <c r="H322"/>
  <c r="I322"/>
  <c r="H323"/>
  <c r="I323"/>
  <c r="H324"/>
  <c r="I324"/>
  <c r="H325"/>
  <c r="I325"/>
  <c r="H327"/>
  <c r="I327"/>
  <c r="H328"/>
  <c r="I328"/>
  <c r="H329"/>
  <c r="I329"/>
  <c r="H330"/>
  <c r="I330"/>
  <c r="H331"/>
  <c r="I331"/>
  <c r="H333"/>
  <c r="I333"/>
  <c r="H334"/>
  <c r="I334"/>
  <c r="H335"/>
  <c r="I335"/>
  <c r="H336"/>
  <c r="I336"/>
  <c r="AZ13" i="5"/>
  <c r="AZ14"/>
  <c r="AZ15"/>
  <c r="AZ16"/>
  <c r="AZ17"/>
  <c r="AZ18"/>
  <c r="AZ19"/>
  <c r="AZ20"/>
  <c r="AZ21"/>
  <c r="AZ22"/>
  <c r="R115"/>
  <c r="X115" s="1"/>
  <c r="Y115"/>
  <c r="R116"/>
  <c r="X116"/>
  <c r="Y116"/>
  <c r="R117"/>
  <c r="X117" s="1"/>
  <c r="Y117"/>
  <c r="R118"/>
  <c r="X118"/>
  <c r="Y118"/>
  <c r="R119"/>
  <c r="X119" s="1"/>
  <c r="Y119"/>
  <c r="R120"/>
  <c r="X120"/>
  <c r="Y120"/>
  <c r="R121"/>
  <c r="X121" s="1"/>
  <c r="Y121"/>
  <c r="R122"/>
  <c r="X122"/>
  <c r="Y122"/>
  <c r="R123"/>
  <c r="X123" s="1"/>
  <c r="Y123"/>
  <c r="R124"/>
  <c r="X124"/>
  <c r="Y124"/>
  <c r="R125"/>
  <c r="X125" s="1"/>
  <c r="Y125"/>
  <c r="R126"/>
  <c r="X126"/>
  <c r="Y126"/>
  <c r="R127"/>
  <c r="X127" s="1"/>
  <c r="Y127"/>
  <c r="R128"/>
  <c r="X128"/>
  <c r="Y128"/>
  <c r="R129"/>
  <c r="X129" s="1"/>
  <c r="Y129"/>
  <c r="R130"/>
  <c r="X130"/>
  <c r="Y130"/>
  <c r="R131"/>
  <c r="X131" s="1"/>
  <c r="Y131"/>
  <c r="R132"/>
  <c r="X132"/>
  <c r="Y132"/>
  <c r="R133"/>
  <c r="X133" s="1"/>
  <c r="Y133"/>
  <c r="R134"/>
  <c r="X134"/>
  <c r="Y134"/>
  <c r="R135"/>
  <c r="X135" s="1"/>
  <c r="Y135"/>
  <c r="R136"/>
  <c r="X136"/>
  <c r="Y136"/>
  <c r="R137"/>
  <c r="X137" s="1"/>
  <c r="Y137"/>
  <c r="R138"/>
  <c r="X138"/>
  <c r="Y138"/>
  <c r="R139"/>
  <c r="X139" s="1"/>
  <c r="Y139"/>
  <c r="R140"/>
  <c r="X140"/>
  <c r="Y140"/>
  <c r="R141"/>
  <c r="X141" s="1"/>
  <c r="Y141"/>
  <c r="R142"/>
  <c r="X142"/>
  <c r="Y142"/>
  <c r="R143"/>
  <c r="X143" s="1"/>
  <c r="Y143"/>
  <c r="R144"/>
  <c r="X144"/>
  <c r="Y144"/>
  <c r="T153"/>
  <c r="U153"/>
  <c r="T154"/>
  <c r="U154"/>
  <c r="T155"/>
  <c r="U155"/>
  <c r="T156"/>
  <c r="U156"/>
  <c r="T157"/>
  <c r="U157"/>
  <c r="T158"/>
  <c r="U158"/>
  <c r="T159"/>
  <c r="U159"/>
  <c r="T160"/>
  <c r="U160"/>
  <c r="T161"/>
  <c r="U161"/>
  <c r="T162"/>
  <c r="U162"/>
  <c r="J12" i="3"/>
  <c r="K12"/>
  <c r="L12"/>
  <c r="M12"/>
  <c r="N12"/>
  <c r="O12"/>
  <c r="J13"/>
  <c r="K13"/>
  <c r="L13"/>
  <c r="M13"/>
  <c r="N13"/>
  <c r="O13"/>
  <c r="J14"/>
  <c r="K14"/>
  <c r="L14"/>
  <c r="M14"/>
  <c r="N14"/>
  <c r="O14"/>
  <c r="J15"/>
  <c r="K15"/>
  <c r="L15"/>
  <c r="M15"/>
  <c r="N15"/>
  <c r="O15"/>
  <c r="J26"/>
  <c r="K26"/>
  <c r="L26"/>
  <c r="M26"/>
  <c r="N26"/>
  <c r="O26"/>
  <c r="J27"/>
  <c r="K27"/>
  <c r="L27"/>
  <c r="M27"/>
  <c r="N27"/>
  <c r="O27"/>
  <c r="J28"/>
  <c r="K28"/>
  <c r="L28"/>
  <c r="M28"/>
  <c r="N28"/>
  <c r="O28"/>
  <c r="J29"/>
  <c r="K29"/>
  <c r="L29"/>
  <c r="M29"/>
  <c r="N29"/>
  <c r="O29"/>
  <c r="J39"/>
  <c r="K39"/>
  <c r="L39"/>
  <c r="M39"/>
  <c r="N39"/>
  <c r="O39"/>
  <c r="J40"/>
  <c r="K40"/>
  <c r="L40"/>
  <c r="M40"/>
  <c r="N40"/>
  <c r="O40"/>
  <c r="J41"/>
  <c r="K41"/>
  <c r="L41"/>
  <c r="M41"/>
  <c r="N41"/>
  <c r="O41"/>
  <c r="J42"/>
  <c r="K42"/>
  <c r="L42"/>
  <c r="M42"/>
  <c r="N42"/>
  <c r="O42"/>
  <c r="J52"/>
  <c r="K52"/>
  <c r="L52"/>
  <c r="M52"/>
  <c r="N52"/>
  <c r="O52"/>
  <c r="J53"/>
  <c r="K53"/>
  <c r="L53"/>
  <c r="M53"/>
  <c r="N53"/>
  <c r="O53"/>
  <c r="J54"/>
  <c r="K54"/>
  <c r="L54"/>
  <c r="M54"/>
  <c r="N54"/>
  <c r="O54"/>
  <c r="J55"/>
  <c r="K55"/>
  <c r="L55"/>
  <c r="M55"/>
  <c r="N55"/>
  <c r="O55"/>
  <c r="J65"/>
  <c r="K65"/>
  <c r="L65"/>
  <c r="M65"/>
  <c r="N65"/>
  <c r="O65"/>
  <c r="J66"/>
  <c r="K66"/>
  <c r="L66"/>
  <c r="M66"/>
  <c r="N66"/>
  <c r="O66"/>
  <c r="J67"/>
  <c r="K67"/>
  <c r="L67"/>
  <c r="M67"/>
  <c r="N67"/>
  <c r="O67"/>
  <c r="J68"/>
  <c r="K68"/>
  <c r="L68"/>
  <c r="M68"/>
  <c r="N68"/>
  <c r="O68"/>
  <c r="J77"/>
  <c r="K77"/>
  <c r="L77"/>
  <c r="M77"/>
  <c r="N77"/>
  <c r="O77"/>
  <c r="J78"/>
  <c r="K78"/>
  <c r="L78"/>
  <c r="M78"/>
  <c r="N78"/>
  <c r="O78"/>
  <c r="J79"/>
  <c r="K79"/>
  <c r="L79"/>
  <c r="M79"/>
  <c r="N79"/>
  <c r="O79"/>
  <c r="J80"/>
  <c r="K80"/>
  <c r="L80"/>
  <c r="M80"/>
  <c r="N80"/>
  <c r="O80"/>
  <c r="J90"/>
  <c r="K90"/>
  <c r="L90"/>
  <c r="M90"/>
  <c r="N90"/>
  <c r="O90"/>
  <c r="J91"/>
  <c r="K91"/>
  <c r="L91"/>
  <c r="M91"/>
  <c r="N91"/>
  <c r="O91"/>
  <c r="J92"/>
  <c r="K92"/>
  <c r="L92"/>
  <c r="M92"/>
  <c r="N92"/>
  <c r="O92"/>
  <c r="J93"/>
  <c r="K93"/>
  <c r="L93"/>
  <c r="M93"/>
  <c r="N93"/>
  <c r="O93"/>
  <c r="J103"/>
  <c r="K103"/>
  <c r="L103"/>
  <c r="M103"/>
  <c r="N103"/>
  <c r="J104"/>
  <c r="K104"/>
  <c r="K105" s="1"/>
  <c r="K106" s="1"/>
  <c r="L104"/>
  <c r="M104"/>
  <c r="M105" s="1"/>
  <c r="M106" s="1"/>
  <c r="N104"/>
  <c r="J105"/>
  <c r="J106" s="1"/>
  <c r="L105"/>
  <c r="L106" s="1"/>
  <c r="N105"/>
  <c r="N106" s="1"/>
  <c r="A13" i="2"/>
  <c r="B13"/>
  <c r="C13"/>
  <c r="D13"/>
  <c r="E13"/>
  <c r="F13"/>
  <c r="A14"/>
  <c r="B14"/>
  <c r="C14"/>
  <c r="D14"/>
  <c r="E14"/>
  <c r="F14"/>
  <c r="A15"/>
  <c r="B15"/>
  <c r="C15"/>
  <c r="D15"/>
  <c r="E15"/>
  <c r="F15"/>
  <c r="A16"/>
  <c r="B16"/>
  <c r="C16"/>
  <c r="D16"/>
  <c r="E16"/>
  <c r="F16"/>
  <c r="A27"/>
  <c r="B27"/>
  <c r="C27"/>
  <c r="D27"/>
  <c r="E27"/>
  <c r="F27"/>
  <c r="A28"/>
  <c r="B28"/>
  <c r="C28"/>
  <c r="D28"/>
  <c r="E28"/>
  <c r="F28"/>
  <c r="A29"/>
  <c r="B29"/>
  <c r="C29"/>
  <c r="D29"/>
  <c r="E29"/>
  <c r="F29"/>
  <c r="A30"/>
  <c r="B30"/>
  <c r="C30"/>
  <c r="D30"/>
  <c r="E30"/>
  <c r="F30"/>
  <c r="A40"/>
  <c r="B40"/>
  <c r="C40"/>
  <c r="D40"/>
  <c r="E40"/>
  <c r="F40"/>
  <c r="A41"/>
  <c r="B41"/>
  <c r="C41"/>
  <c r="D41"/>
  <c r="E41"/>
  <c r="F41"/>
  <c r="A42"/>
  <c r="B42"/>
  <c r="C42"/>
  <c r="D42"/>
  <c r="E42"/>
  <c r="F42"/>
  <c r="A43"/>
  <c r="B43"/>
  <c r="C43"/>
  <c r="D43"/>
  <c r="E43"/>
  <c r="F43"/>
  <c r="A53"/>
  <c r="B53"/>
  <c r="C53"/>
  <c r="D53"/>
  <c r="E53"/>
  <c r="F53"/>
  <c r="A54"/>
  <c r="B54"/>
  <c r="C54"/>
  <c r="D54"/>
  <c r="E54"/>
  <c r="F54"/>
  <c r="A55"/>
  <c r="B55"/>
  <c r="C55"/>
  <c r="D55"/>
  <c r="E55"/>
  <c r="F55"/>
  <c r="A56"/>
  <c r="B56"/>
  <c r="C56"/>
  <c r="D56"/>
  <c r="E56"/>
  <c r="F56"/>
  <c r="A66"/>
  <c r="B66"/>
  <c r="C66"/>
  <c r="D66"/>
  <c r="E66"/>
  <c r="F66"/>
  <c r="A67"/>
  <c r="B67"/>
  <c r="C67"/>
  <c r="D67"/>
  <c r="E67"/>
  <c r="F67"/>
  <c r="A68"/>
  <c r="B68"/>
  <c r="C68"/>
  <c r="D68"/>
  <c r="E68"/>
  <c r="F68"/>
  <c r="A69"/>
  <c r="B69"/>
  <c r="C69"/>
  <c r="D69"/>
  <c r="E69"/>
  <c r="F69"/>
  <c r="A78"/>
  <c r="B78"/>
  <c r="C78"/>
  <c r="D78"/>
  <c r="E78"/>
  <c r="F78"/>
  <c r="A79"/>
  <c r="B79"/>
  <c r="C79"/>
  <c r="D79"/>
  <c r="E79"/>
  <c r="F79"/>
  <c r="A80"/>
  <c r="B80"/>
  <c r="C80"/>
  <c r="D80"/>
  <c r="E80"/>
  <c r="F80"/>
  <c r="A81"/>
  <c r="B81"/>
  <c r="C81"/>
  <c r="D81"/>
  <c r="E81"/>
  <c r="F81"/>
  <c r="A91"/>
  <c r="B91"/>
  <c r="C91"/>
  <c r="D91"/>
  <c r="E91"/>
  <c r="F91"/>
  <c r="A92"/>
  <c r="B92"/>
  <c r="C92"/>
  <c r="D92"/>
  <c r="E92"/>
  <c r="F92"/>
  <c r="A93"/>
  <c r="B93"/>
  <c r="C93"/>
  <c r="D93"/>
  <c r="E93"/>
  <c r="F93"/>
  <c r="A94"/>
  <c r="B94"/>
  <c r="C94"/>
  <c r="D94"/>
  <c r="E94"/>
  <c r="F94"/>
  <c r="A104"/>
  <c r="B104"/>
  <c r="C104"/>
  <c r="D104"/>
  <c r="E104"/>
  <c r="A105"/>
  <c r="B105"/>
  <c r="B106" s="1"/>
  <c r="B107" s="1"/>
  <c r="C105"/>
  <c r="D105"/>
  <c r="D106" s="1"/>
  <c r="D107" s="1"/>
  <c r="E105"/>
  <c r="A106"/>
  <c r="A107" s="1"/>
  <c r="C106"/>
  <c r="C107" s="1"/>
  <c r="E106"/>
  <c r="E107" s="1"/>
  <c r="S18" i="4"/>
  <c r="S19"/>
  <c r="S20"/>
  <c r="S21"/>
  <c r="S22"/>
  <c r="S23"/>
  <c r="S24"/>
  <c r="S25"/>
  <c r="S26"/>
  <c r="S27"/>
  <c r="S28"/>
  <c r="S29"/>
  <c r="S30"/>
  <c r="S31"/>
  <c r="S32"/>
  <c r="S33"/>
  <c r="S34"/>
  <c r="S35"/>
  <c r="S36"/>
  <c r="S37"/>
  <c r="S38"/>
  <c r="S39"/>
  <c r="S40"/>
  <c r="S41"/>
  <c r="S42"/>
  <c r="S43"/>
  <c r="S44"/>
  <c r="S45"/>
  <c r="S46"/>
  <c r="S47"/>
  <c r="Q94"/>
  <c r="T94" s="1"/>
  <c r="U94"/>
  <c r="Q95"/>
  <c r="T95"/>
  <c r="U95"/>
  <c r="Q96"/>
  <c r="T96" s="1"/>
  <c r="U96"/>
  <c r="Q97"/>
  <c r="T97"/>
  <c r="U97"/>
  <c r="Q98"/>
  <c r="T98" s="1"/>
  <c r="U98"/>
  <c r="Q99"/>
  <c r="T99"/>
  <c r="U99"/>
  <c r="Q100"/>
  <c r="T100" s="1"/>
  <c r="U100"/>
  <c r="Q101"/>
  <c r="T101"/>
  <c r="U101"/>
  <c r="Q102"/>
  <c r="T102" s="1"/>
  <c r="U102"/>
  <c r="Q103"/>
  <c r="T103"/>
  <c r="U103"/>
  <c r="Q104"/>
  <c r="T104" s="1"/>
  <c r="U104"/>
  <c r="Q105"/>
  <c r="T105"/>
  <c r="U105"/>
  <c r="Q106"/>
  <c r="T106" s="1"/>
  <c r="U106"/>
  <c r="Q107"/>
  <c r="T107"/>
  <c r="U107"/>
  <c r="Q108"/>
  <c r="T108" s="1"/>
  <c r="U108"/>
  <c r="Q109"/>
  <c r="T109"/>
  <c r="U109"/>
  <c r="Q110"/>
  <c r="T110" s="1"/>
  <c r="U110"/>
  <c r="Q111"/>
  <c r="T111"/>
  <c r="U111"/>
  <c r="Q112"/>
  <c r="T112" s="1"/>
  <c r="U112"/>
  <c r="Q113"/>
  <c r="T113"/>
  <c r="U113"/>
  <c r="Q114"/>
  <c r="T114" s="1"/>
  <c r="U114"/>
  <c r="Q115"/>
  <c r="T115"/>
  <c r="U115"/>
  <c r="Q116"/>
  <c r="T116" s="1"/>
  <c r="U116"/>
  <c r="Q117"/>
  <c r="T117"/>
  <c r="U117"/>
  <c r="Q118"/>
  <c r="T118" s="1"/>
  <c r="U118"/>
  <c r="Q119"/>
  <c r="T119"/>
  <c r="U119"/>
  <c r="Q120"/>
  <c r="T120" s="1"/>
  <c r="U120"/>
  <c r="Q121"/>
  <c r="T121"/>
  <c r="U121"/>
  <c r="Q122"/>
  <c r="T122" s="1"/>
  <c r="U122"/>
  <c r="Q123"/>
  <c r="T123"/>
  <c r="U123"/>
</calcChain>
</file>

<file path=xl/sharedStrings.xml><?xml version="1.0" encoding="utf-8"?>
<sst xmlns="http://schemas.openxmlformats.org/spreadsheetml/2006/main" count="1749" uniqueCount="200">
  <si>
    <t>GLUCOGENO experimento 2   27 AGOSTO 98</t>
  </si>
  <si>
    <t>40 o/oo</t>
  </si>
  <si>
    <t>Bajas</t>
  </si>
  <si>
    <t>40 bajas</t>
  </si>
  <si>
    <t>Ayuno</t>
  </si>
  <si>
    <t>corte</t>
  </si>
  <si>
    <t>Glucógeno</t>
  </si>
  <si>
    <t>Presión</t>
  </si>
  <si>
    <t>No. orga</t>
  </si>
  <si>
    <t>peso</t>
  </si>
  <si>
    <t>Blancos</t>
  </si>
  <si>
    <t>Standar</t>
  </si>
  <si>
    <t>muestras nm</t>
  </si>
  <si>
    <t>peso  mg</t>
  </si>
  <si>
    <t>Vol. cte. extr</t>
  </si>
  <si>
    <t xml:space="preserve">mg/ml </t>
  </si>
  <si>
    <t>peso  gr</t>
  </si>
  <si>
    <t>Osmótica</t>
  </si>
  <si>
    <t>Altas</t>
  </si>
  <si>
    <t>40 altas</t>
  </si>
  <si>
    <t>peso mg</t>
  </si>
  <si>
    <t>PO agua</t>
  </si>
  <si>
    <t>más diluídos 300 microlitros</t>
  </si>
  <si>
    <t>Salinidad de 25 o/oo</t>
  </si>
  <si>
    <t>CONTROL</t>
  </si>
  <si>
    <t>25o/ooCont</t>
  </si>
  <si>
    <t>dilisión 200microl</t>
  </si>
  <si>
    <t>25o/oo B</t>
  </si>
  <si>
    <t>dilisión 300microl</t>
  </si>
  <si>
    <t>250/00 A</t>
  </si>
  <si>
    <t>Dilusión 300 micro l</t>
  </si>
  <si>
    <t>Salinidad de 50 o/oo</t>
  </si>
  <si>
    <t>Control</t>
  </si>
  <si>
    <t>50o/oo cont</t>
  </si>
  <si>
    <t>50o/oo B</t>
  </si>
  <si>
    <t>50o/oo A</t>
  </si>
  <si>
    <t>Dilusión 300 microl</t>
  </si>
  <si>
    <t>Salinidades de 40 o/oo</t>
  </si>
  <si>
    <t>Salinidades de 50 o/oo</t>
  </si>
  <si>
    <t>Glucógeno 2do Experimento</t>
  </si>
  <si>
    <t>Summary of all Effects; design: (vo2.sta)</t>
  </si>
  <si>
    <t>1-SALINI, 2-CONCEN, 3-TIEMPOHR</t>
  </si>
  <si>
    <t>Salinidad</t>
  </si>
  <si>
    <t>Mezcla</t>
  </si>
  <si>
    <t>Tiempo hrs</t>
  </si>
  <si>
    <t>df</t>
  </si>
  <si>
    <t>MS</t>
  </si>
  <si>
    <t/>
  </si>
  <si>
    <t>B</t>
  </si>
  <si>
    <t>Effect</t>
  </si>
  <si>
    <t>Error</t>
  </si>
  <si>
    <t>F</t>
  </si>
  <si>
    <t>p-level</t>
  </si>
  <si>
    <t>1</t>
  </si>
  <si>
    <t>2</t>
  </si>
  <si>
    <t>3</t>
  </si>
  <si>
    <t>12</t>
  </si>
  <si>
    <t>13</t>
  </si>
  <si>
    <t>23</t>
  </si>
  <si>
    <t>123</t>
  </si>
  <si>
    <t>Means (vo2.sta)</t>
  </si>
  <si>
    <t>Standard Deviations (vo2.sta)</t>
  </si>
  <si>
    <t>1 Dependent Variable</t>
  </si>
  <si>
    <t>GLUCOGEN</t>
  </si>
  <si>
    <t>Valid N</t>
  </si>
  <si>
    <t>ES</t>
  </si>
  <si>
    <t>G_1:25   B</t>
  </si>
  <si>
    <t>G_1:25   A</t>
  </si>
  <si>
    <t>G_2:40   B</t>
  </si>
  <si>
    <t>A</t>
  </si>
  <si>
    <t>G_2:40   A</t>
  </si>
  <si>
    <t>G_3:50   B</t>
  </si>
  <si>
    <t>G_3:50   A</t>
  </si>
  <si>
    <t>All Groups</t>
  </si>
  <si>
    <t>Duncan test; GLUCOGEN (vo2.sta)</t>
  </si>
  <si>
    <t>Probabilities for Post Hoc Tests</t>
  </si>
  <si>
    <t>INTERACTION: 1 x 2 x 3</t>
  </si>
  <si>
    <t>{1}</t>
  </si>
  <si>
    <t>{2}</t>
  </si>
  <si>
    <t>{3}</t>
  </si>
  <si>
    <t>{4}</t>
  </si>
  <si>
    <t>{5}</t>
  </si>
  <si>
    <t>{6}</t>
  </si>
  <si>
    <t>{7}</t>
  </si>
  <si>
    <t>{8}</t>
  </si>
  <si>
    <t>{9}</t>
  </si>
  <si>
    <t>{10}</t>
  </si>
  <si>
    <t>{11}</t>
  </si>
  <si>
    <t>{12}</t>
  </si>
  <si>
    <t>{13}</t>
  </si>
  <si>
    <t>{14}</t>
  </si>
  <si>
    <t>{15}</t>
  </si>
  <si>
    <t>{16}</t>
  </si>
  <si>
    <t>{21}</t>
  </si>
  <si>
    <t>{22}</t>
  </si>
  <si>
    <t>{23}</t>
  </si>
  <si>
    <t>{24}</t>
  </si>
  <si>
    <t>{25}</t>
  </si>
  <si>
    <t>{26}</t>
  </si>
  <si>
    <t>{27}</t>
  </si>
  <si>
    <t>{28}</t>
  </si>
  <si>
    <t>{29}</t>
  </si>
  <si>
    <t>{30}</t>
  </si>
  <si>
    <t>.6937858</t>
  </si>
  <si>
    <t>.6791882</t>
  </si>
  <si>
    <t>.5032477</t>
  </si>
  <si>
    <t>.4752223</t>
  </si>
  <si>
    <t>.7650588</t>
  </si>
  <si>
    <t>.3221557</t>
  </si>
  <si>
    <t>.2339577</t>
  </si>
  <si>
    <t>.6750347</t>
  </si>
  <si>
    <t>.8399311</t>
  </si>
  <si>
    <t>.5647110</t>
  </si>
  <si>
    <t>1.063250</t>
  </si>
  <si>
    <t>1.255766</t>
  </si>
  <si>
    <t>.5689182</t>
  </si>
  <si>
    <t>.6302170</t>
  </si>
  <si>
    <t>.8287200</t>
  </si>
  <si>
    <t>.4333745</t>
  </si>
  <si>
    <t>.6387908</t>
  </si>
  <si>
    <t>1.014421</t>
  </si>
  <si>
    <t>.6435915</t>
  </si>
  <si>
    <t>.8747057</t>
  </si>
  <si>
    <t>.7219965</t>
  </si>
  <si>
    <t>.5961185</t>
  </si>
  <si>
    <t>.3425765</t>
  </si>
  <si>
    <t>.6782627</t>
  </si>
  <si>
    <t>.7668727</t>
  </si>
  <si>
    <t>.6890875</t>
  </si>
  <si>
    <t>25   B</t>
  </si>
  <si>
    <t>25   A</t>
  </si>
  <si>
    <t>C</t>
  </si>
  <si>
    <t>40   B</t>
  </si>
  <si>
    <t>40   A</t>
  </si>
  <si>
    <t>50   B</t>
  </si>
  <si>
    <t>50   A</t>
  </si>
  <si>
    <t>maximo</t>
  </si>
  <si>
    <t>minimo</t>
  </si>
  <si>
    <t>promedio</t>
  </si>
  <si>
    <t>Summary of all Effects; design: (vo2ay.sta)</t>
  </si>
  <si>
    <t>1-SALINIDA, 2-TIEMPO</t>
  </si>
  <si>
    <t>Means (vo2ay.sta)</t>
  </si>
  <si>
    <t>Standard Deviations (vo2ay.sta)</t>
  </si>
  <si>
    <t>G_1:25   G_1:0</t>
  </si>
  <si>
    <t>G_1:25   G_2:1</t>
  </si>
  <si>
    <t>G_1:25   G_3:2</t>
  </si>
  <si>
    <t>G_1:25   G_4:3</t>
  </si>
  <si>
    <t>G_1:25   G_5:4</t>
  </si>
  <si>
    <t>G_1:25   G_6:5</t>
  </si>
  <si>
    <t>G_2:50   G_1:0</t>
  </si>
  <si>
    <t>G_2:50   G_2:1</t>
  </si>
  <si>
    <t>G_2:50   G_3:2</t>
  </si>
  <si>
    <t>G_2:50   G_4:3</t>
  </si>
  <si>
    <t>G_2:50   G_5:4</t>
  </si>
  <si>
    <t>G_2:50   G_6:5</t>
  </si>
  <si>
    <t>corregido</t>
  </si>
  <si>
    <t>Summary of all Effects; design: (gluconew.sta)</t>
  </si>
  <si>
    <t>1-SALI, 2-TIEMPO</t>
  </si>
  <si>
    <t>1-SALINI, 2-MEZCLA, 3-TIEMPO</t>
  </si>
  <si>
    <t>Means (gluconew.sta)</t>
  </si>
  <si>
    <t>Standard Deviations (gluconew.sta)</t>
  </si>
  <si>
    <t>Prom</t>
  </si>
  <si>
    <t>SD</t>
  </si>
  <si>
    <t>GLUCO</t>
  </si>
  <si>
    <t>Duncan test; GLUCOGEN (gluconew.sta)</t>
  </si>
  <si>
    <t>INTERACTION: 1 x 2</t>
  </si>
  <si>
    <t>.3652984</t>
  </si>
  <si>
    <t>.4549516</t>
  </si>
  <si>
    <t>.4466064</t>
  </si>
  <si>
    <t>.3968084</t>
  </si>
  <si>
    <t>.6920726</t>
  </si>
  <si>
    <t>.3624834</t>
  </si>
  <si>
    <t>.2585618</t>
  </si>
  <si>
    <t>.4135576</t>
  </si>
  <si>
    <t>.4638750</t>
  </si>
  <si>
    <t>.2721422</t>
  </si>
  <si>
    <t>25        0   {1}</t>
  </si>
  <si>
    <t>25        1   {2}</t>
  </si>
  <si>
    <t>25        2   {3}</t>
  </si>
  <si>
    <t>25        3   {4}</t>
  </si>
  <si>
    <t>25        4   {5}</t>
  </si>
  <si>
    <t>50        0   {6}</t>
  </si>
  <si>
    <t>50        1   {7}</t>
  </si>
  <si>
    <t>50        2   {8}</t>
  </si>
  <si>
    <t>50        3   {9}</t>
  </si>
  <si>
    <t>50        4   {10}</t>
  </si>
  <si>
    <t>Duncan test; GLUCO (gluconew.sta)</t>
  </si>
  <si>
    <t>{17}</t>
  </si>
  <si>
    <t>{18}</t>
  </si>
  <si>
    <t>{19}</t>
  </si>
  <si>
    <t>{20}</t>
  </si>
  <si>
    <t>.4955173</t>
  </si>
  <si>
    <t>.3864445</t>
  </si>
  <si>
    <t>.4390254</t>
  </si>
  <si>
    <t>.4284852</t>
  </si>
  <si>
    <t xml:space="preserve">Máximo </t>
  </si>
  <si>
    <t>Mínimo</t>
  </si>
  <si>
    <t>Promedio</t>
  </si>
  <si>
    <t>Controles</t>
  </si>
  <si>
    <t xml:space="preserve">maximo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</si>
</sst>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b/>
      <sz val="10"/>
      <name val="Arial"/>
    </font>
    <font>
      <sz val="10"/>
      <name val="Arial"/>
    </font>
    <font>
      <b/>
      <sz val="10"/>
      <color indexed="39"/>
      <name val="Arial"/>
    </font>
    <font>
      <sz val="10"/>
      <color indexed="10"/>
      <name val="Arial"/>
      <family val="2"/>
    </font>
    <font>
      <sz val="10"/>
      <color indexed="11"/>
      <name val="Arial"/>
      <family val="2"/>
    </font>
    <font>
      <b/>
      <sz val="10"/>
      <color indexed="11"/>
      <name val="Arial"/>
    </font>
    <font>
      <b/>
      <sz val="10"/>
      <color indexed="11"/>
      <name val="Arial"/>
      <family val="2"/>
    </font>
    <font>
      <sz val="10"/>
      <color indexed="8"/>
      <name val="Arial"/>
    </font>
    <font>
      <sz val="10"/>
      <color indexed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2" borderId="0" xfId="0" applyFont="1" applyFill="1"/>
    <xf numFmtId="0" fontId="2" fillId="0" borderId="0" xfId="0" applyFont="1"/>
    <xf numFmtId="0" fontId="0" fillId="2" borderId="0" xfId="0" applyFill="1"/>
    <xf numFmtId="0" fontId="0" fillId="3" borderId="0" xfId="0" applyFill="1"/>
    <xf numFmtId="0" fontId="4" fillId="0" borderId="0" xfId="0" applyFont="1"/>
    <xf numFmtId="0" fontId="6" fillId="4" borderId="0" xfId="0" applyFont="1" applyFill="1"/>
    <xf numFmtId="0" fontId="7" fillId="4" borderId="0" xfId="0" applyFont="1" applyFill="1"/>
    <xf numFmtId="0" fontId="7" fillId="3" borderId="0" xfId="0" applyFont="1" applyFill="1"/>
    <xf numFmtId="0" fontId="5" fillId="0" borderId="0" xfId="0" applyFont="1"/>
    <xf numFmtId="0" fontId="7" fillId="0" borderId="0" xfId="0" applyFont="1" applyFill="1"/>
    <xf numFmtId="0" fontId="0" fillId="0" borderId="0" xfId="0" applyFill="1"/>
    <xf numFmtId="0" fontId="8" fillId="0" borderId="0" xfId="0" applyFont="1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9" fillId="0" borderId="0" xfId="0" applyFont="1" applyFill="1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Glucógeno en salinidad de 50o/oo</a:t>
            </a:r>
          </a:p>
        </c:rich>
      </c:tx>
      <c:layout>
        <c:manualLayout>
          <c:xMode val="edge"/>
          <c:yMode val="edge"/>
          <c:x val="0.1666671598815101"/>
          <c:y val="3.984063745019920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333372790520803"/>
          <c:y val="0.20717131474103589"/>
          <c:w val="0.61515333556266438"/>
          <c:h val="0.61354581673306785"/>
        </c:manualLayout>
      </c:layout>
      <c:lineChart>
        <c:grouping val="standard"/>
        <c:ser>
          <c:idx val="0"/>
          <c:order val="0"/>
          <c:tx>
            <c:strRef>
              <c:f>Resumen!$H$26</c:f>
              <c:strCache>
                <c:ptCount val="1"/>
                <c:pt idx="0">
                  <c:v>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Resumen!$H$27:$H$32</c:f>
              <c:numCache>
                <c:formatCode>General</c:formatCode>
                <c:ptCount val="6"/>
                <c:pt idx="0">
                  <c:v>0.36248344594015303</c:v>
                </c:pt>
                <c:pt idx="1">
                  <c:v>0.25856183612936201</c:v>
                </c:pt>
                <c:pt idx="2">
                  <c:v>0.41355761198755309</c:v>
                </c:pt>
                <c:pt idx="3">
                  <c:v>0.46387502122680113</c:v>
                </c:pt>
                <c:pt idx="4">
                  <c:v>1.4709091889471331</c:v>
                </c:pt>
                <c:pt idx="5">
                  <c:v>1.7178697334281148E-2</c:v>
                </c:pt>
              </c:numCache>
            </c:numRef>
          </c:val>
        </c:ser>
        <c:ser>
          <c:idx val="1"/>
          <c:order val="1"/>
          <c:tx>
            <c:strRef>
              <c:f>Resumen!$I$26</c:f>
              <c:strCache>
                <c:ptCount val="1"/>
                <c:pt idx="0">
                  <c:v>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Resumen!$I$27:$I$32</c:f>
              <c:numCache>
                <c:formatCode>General</c:formatCode>
                <c:ptCount val="6"/>
                <c:pt idx="0">
                  <c:v>0.6387907720010283</c:v>
                </c:pt>
                <c:pt idx="1">
                  <c:v>1.0144209589924382</c:v>
                </c:pt>
                <c:pt idx="2">
                  <c:v>0.64359155087029662</c:v>
                </c:pt>
                <c:pt idx="3">
                  <c:v>0.87470568208871491</c:v>
                </c:pt>
                <c:pt idx="4">
                  <c:v>0.7219965576255879</c:v>
                </c:pt>
                <c:pt idx="5">
                  <c:v>0.76597817011811542</c:v>
                </c:pt>
              </c:numCache>
            </c:numRef>
          </c:val>
        </c:ser>
        <c:ser>
          <c:idx val="2"/>
          <c:order val="2"/>
          <c:tx>
            <c:strRef>
              <c:f>Resumen!$J$26</c:f>
              <c:strCache>
                <c:ptCount val="1"/>
                <c:pt idx="0">
                  <c:v>Altas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Resumen!$J$27:$J$32</c:f>
              <c:numCache>
                <c:formatCode>General</c:formatCode>
                <c:ptCount val="6"/>
                <c:pt idx="0">
                  <c:v>0.59611844061741104</c:v>
                </c:pt>
                <c:pt idx="1">
                  <c:v>0.34257652989480547</c:v>
                </c:pt>
                <c:pt idx="2">
                  <c:v>0.67826271493466539</c:v>
                </c:pt>
                <c:pt idx="3">
                  <c:v>0.76687272677931628</c:v>
                </c:pt>
                <c:pt idx="4">
                  <c:v>0.68908750447041711</c:v>
                </c:pt>
              </c:numCache>
            </c:numRef>
          </c:val>
        </c:ser>
        <c:marker val="1"/>
        <c:axId val="148559744"/>
        <c:axId val="148562304"/>
      </c:lineChart>
      <c:catAx>
        <c:axId val="148559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636463176086595"/>
              <c:y val="0.9003984063745021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562304"/>
        <c:crosses val="autoZero"/>
        <c:lblAlgn val="ctr"/>
        <c:lblOffset val="100"/>
        <c:tickLblSkip val="1"/>
        <c:tickMarkSkip val="1"/>
      </c:catAx>
      <c:valAx>
        <c:axId val="14856230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 glucógeno </a:t>
                </a:r>
              </a:p>
            </c:rich>
          </c:tx>
          <c:layout>
            <c:manualLayout>
              <c:xMode val="edge"/>
              <c:yMode val="edge"/>
              <c:x val="1.5151559989228189E-2"/>
              <c:y val="0.31474103585657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559744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76666893545494641"/>
          <c:y val="0.39442231075697221"/>
          <c:w val="0.2181824638448859"/>
          <c:h val="0.2310756972111553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Glucógeno en salinidad 25o/oo</a:t>
            </a:r>
          </a:p>
        </c:rich>
      </c:tx>
      <c:layout>
        <c:manualLayout>
          <c:xMode val="edge"/>
          <c:yMode val="edge"/>
          <c:x val="0.19384644508179852"/>
          <c:y val="4.522624162374770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307710798844351"/>
          <c:y val="0.23115634607693272"/>
          <c:w val="0.63384710614048423"/>
          <c:h val="0.56281545131774924"/>
        </c:manualLayout>
      </c:layout>
      <c:lineChart>
        <c:grouping val="standard"/>
        <c:ser>
          <c:idx val="0"/>
          <c:order val="0"/>
          <c:tx>
            <c:strRef>
              <c:f>Resumen!$H$17</c:f>
              <c:strCache>
                <c:ptCount val="1"/>
                <c:pt idx="0">
                  <c:v>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Resumen!$H$18:$H$23</c:f>
              <c:numCache>
                <c:formatCode>General</c:formatCode>
                <c:ptCount val="6"/>
                <c:pt idx="0">
                  <c:v>0.36529835412564776</c:v>
                </c:pt>
                <c:pt idx="1">
                  <c:v>0.45495160567243476</c:v>
                </c:pt>
                <c:pt idx="2">
                  <c:v>0.44660642449687699</c:v>
                </c:pt>
                <c:pt idx="3">
                  <c:v>0.39680837105148858</c:v>
                </c:pt>
                <c:pt idx="4">
                  <c:v>0.69207260805650517</c:v>
                </c:pt>
                <c:pt idx="5">
                  <c:v>0.52663925503013143</c:v>
                </c:pt>
              </c:numCache>
            </c:numRef>
          </c:val>
        </c:ser>
        <c:ser>
          <c:idx val="1"/>
          <c:order val="1"/>
          <c:tx>
            <c:strRef>
              <c:f>Resumen!$I$17</c:f>
              <c:strCache>
                <c:ptCount val="1"/>
                <c:pt idx="0">
                  <c:v>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Resumen!$I$18:$I$23</c:f>
              <c:numCache>
                <c:formatCode>General</c:formatCode>
                <c:ptCount val="6"/>
                <c:pt idx="0">
                  <c:v>0.6937858550797863</c:v>
                </c:pt>
                <c:pt idx="1">
                  <c:v>0.67918821859233269</c:v>
                </c:pt>
                <c:pt idx="2">
                  <c:v>0.50324772989951949</c:v>
                </c:pt>
                <c:pt idx="3">
                  <c:v>0.47522233867786012</c:v>
                </c:pt>
                <c:pt idx="4">
                  <c:v>0.76505884138600577</c:v>
                </c:pt>
                <c:pt idx="5">
                  <c:v>0.74039838473820652</c:v>
                </c:pt>
              </c:numCache>
            </c:numRef>
          </c:val>
        </c:ser>
        <c:ser>
          <c:idx val="2"/>
          <c:order val="2"/>
          <c:tx>
            <c:strRef>
              <c:f>Resumen!$J$17</c:f>
              <c:strCache>
                <c:ptCount val="1"/>
                <c:pt idx="0">
                  <c:v>Altas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Resumen!$J$18:$J$23</c:f>
              <c:numCache>
                <c:formatCode>General</c:formatCode>
                <c:ptCount val="6"/>
                <c:pt idx="0">
                  <c:v>0.32215564027789212</c:v>
                </c:pt>
                <c:pt idx="1">
                  <c:v>0.23395772069380194</c:v>
                </c:pt>
                <c:pt idx="2">
                  <c:v>0.67503468416674439</c:v>
                </c:pt>
                <c:pt idx="3">
                  <c:v>0.83993115760036796</c:v>
                </c:pt>
                <c:pt idx="4">
                  <c:v>0.56471095811141547</c:v>
                </c:pt>
                <c:pt idx="5">
                  <c:v>0.43394042504522823</c:v>
                </c:pt>
              </c:numCache>
            </c:numRef>
          </c:val>
        </c:ser>
        <c:marker val="1"/>
        <c:axId val="148469248"/>
        <c:axId val="148488192"/>
      </c:lineChart>
      <c:catAx>
        <c:axId val="1484692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538511926850861"/>
              <c:y val="0.8743740047257890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488192"/>
        <c:crosses val="autoZero"/>
        <c:lblAlgn val="ctr"/>
        <c:lblOffset val="100"/>
        <c:tickLblSkip val="1"/>
        <c:tickMarkSkip val="1"/>
      </c:catAx>
      <c:valAx>
        <c:axId val="1484881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 glucógeno</a:t>
                </a:r>
              </a:p>
            </c:rich>
          </c:tx>
          <c:layout>
            <c:manualLayout>
              <c:xMode val="edge"/>
              <c:yMode val="edge"/>
              <c:x val="1.5384638498555441E-2"/>
              <c:y val="0.261307173826097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469248"/>
        <c:crosses val="autoZero"/>
        <c:crossBetween val="midCat"/>
      </c:valAx>
      <c:spPr>
        <a:solidFill>
          <a:srgbClr val="FFFFFF"/>
        </a:solidFill>
        <a:ln w="12700">
          <a:solidFill>
            <a:srgbClr val="FFFF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661549972280608"/>
          <c:y val="0.36180993298998171"/>
          <c:w val="0.22153879437919829"/>
          <c:h val="0.2914580015752630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Glucógeno en salinidad 40o/oo</a:t>
            </a:r>
          </a:p>
        </c:rich>
      </c:tx>
      <c:layout>
        <c:manualLayout>
          <c:xMode val="edge"/>
          <c:yMode val="edge"/>
          <c:x val="0.19384644508179852"/>
          <c:y val="4.14747477020352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307710798844351"/>
          <c:y val="0.23041526501130702"/>
          <c:w val="0.6553856000384618"/>
          <c:h val="0.58064646782849361"/>
        </c:manualLayout>
      </c:layout>
      <c:lineChart>
        <c:grouping val="standard"/>
        <c:ser>
          <c:idx val="0"/>
          <c:order val="0"/>
          <c:tx>
            <c:strRef>
              <c:f>Resumen!$I$7</c:f>
              <c:strCache>
                <c:ptCount val="1"/>
                <c:pt idx="0">
                  <c:v>Bajas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Resumen!$I$8:$I$13</c:f>
              <c:numCache>
                <c:formatCode>General</c:formatCode>
                <c:ptCount val="6"/>
                <c:pt idx="0">
                  <c:v>1.0632499909107229</c:v>
                </c:pt>
                <c:pt idx="1">
                  <c:v>1.255766329247249</c:v>
                </c:pt>
                <c:pt idx="2">
                  <c:v>0.56891818034004982</c:v>
                </c:pt>
                <c:pt idx="3">
                  <c:v>0.63021702786138734</c:v>
                </c:pt>
                <c:pt idx="4">
                  <c:v>0.82872004668592592</c:v>
                </c:pt>
                <c:pt idx="5">
                  <c:v>1.5493914750249895</c:v>
                </c:pt>
              </c:numCache>
            </c:numRef>
          </c:val>
        </c:ser>
        <c:ser>
          <c:idx val="1"/>
          <c:order val="1"/>
          <c:tx>
            <c:strRef>
              <c:f>Resumen!$J$7</c:f>
              <c:strCache>
                <c:ptCount val="1"/>
                <c:pt idx="0">
                  <c:v>Altas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Resumen!$J$8:$J$13</c:f>
              <c:numCache>
                <c:formatCode>General</c:formatCode>
                <c:ptCount val="6"/>
                <c:pt idx="0">
                  <c:v>0.43337450270277078</c:v>
                </c:pt>
                <c:pt idx="1">
                  <c:v>0.49551727367932419</c:v>
                </c:pt>
                <c:pt idx="2">
                  <c:v>0.38644446616274147</c:v>
                </c:pt>
                <c:pt idx="3">
                  <c:v>0.43902540843640991</c:v>
                </c:pt>
                <c:pt idx="4">
                  <c:v>0.4284852302927929</c:v>
                </c:pt>
                <c:pt idx="5">
                  <c:v>0.24340208379928657</c:v>
                </c:pt>
              </c:numCache>
            </c:numRef>
          </c:val>
        </c:ser>
        <c:marker val="1"/>
        <c:axId val="148660608"/>
        <c:axId val="148662912"/>
      </c:lineChart>
      <c:catAx>
        <c:axId val="1486606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4461590236764189"/>
              <c:y val="0.8847946176434190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662912"/>
        <c:crosses val="autoZero"/>
        <c:lblAlgn val="ctr"/>
        <c:lblOffset val="100"/>
        <c:tickLblSkip val="1"/>
        <c:tickMarkSkip val="1"/>
      </c:catAx>
      <c:valAx>
        <c:axId val="1486629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 glucógeno</a:t>
                </a:r>
              </a:p>
            </c:rich>
          </c:tx>
          <c:layout>
            <c:manualLayout>
              <c:xMode val="edge"/>
              <c:yMode val="edge"/>
              <c:x val="1.5384638498555441E-2"/>
              <c:y val="0.290323233914246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660608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78769349112603848"/>
          <c:y val="0.41935578232057885"/>
          <c:w val="0.20000030048122075"/>
          <c:h val="0.1797239067088194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Glucógeno en salinidad de 50o/oo</a:t>
            </a:r>
          </a:p>
        </c:rich>
      </c:tx>
      <c:layout>
        <c:manualLayout>
          <c:xMode val="edge"/>
          <c:yMode val="edge"/>
          <c:x val="0.1666671598815101"/>
          <c:y val="3.984063745019920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333372790520803"/>
          <c:y val="0.20717131474103589"/>
          <c:w val="0.61515333556266438"/>
          <c:h val="0.61354581673306785"/>
        </c:manualLayout>
      </c:layout>
      <c:lineChart>
        <c:grouping val="standard"/>
        <c:ser>
          <c:idx val="0"/>
          <c:order val="0"/>
          <c:tx>
            <c:strRef>
              <c:f>Resumen!$H$26</c:f>
              <c:strCache>
                <c:ptCount val="1"/>
                <c:pt idx="0">
                  <c:v>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Resumen!$H$27:$H$32</c:f>
              <c:numCache>
                <c:formatCode>General</c:formatCode>
                <c:ptCount val="6"/>
                <c:pt idx="0">
                  <c:v>0.36248344594015303</c:v>
                </c:pt>
                <c:pt idx="1">
                  <c:v>0.25856183612936201</c:v>
                </c:pt>
                <c:pt idx="2">
                  <c:v>0.41355761198755309</c:v>
                </c:pt>
                <c:pt idx="3">
                  <c:v>0.46387502122680113</c:v>
                </c:pt>
                <c:pt idx="4">
                  <c:v>1.4709091889471331</c:v>
                </c:pt>
                <c:pt idx="5">
                  <c:v>1.7178697334281148E-2</c:v>
                </c:pt>
              </c:numCache>
            </c:numRef>
          </c:val>
        </c:ser>
        <c:ser>
          <c:idx val="1"/>
          <c:order val="1"/>
          <c:tx>
            <c:strRef>
              <c:f>Resumen!$I$26</c:f>
              <c:strCache>
                <c:ptCount val="1"/>
                <c:pt idx="0">
                  <c:v>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Resumen!$I$27:$I$32</c:f>
              <c:numCache>
                <c:formatCode>General</c:formatCode>
                <c:ptCount val="6"/>
                <c:pt idx="0">
                  <c:v>0.6387907720010283</c:v>
                </c:pt>
                <c:pt idx="1">
                  <c:v>1.0144209589924382</c:v>
                </c:pt>
                <c:pt idx="2">
                  <c:v>0.64359155087029662</c:v>
                </c:pt>
                <c:pt idx="3">
                  <c:v>0.87470568208871491</c:v>
                </c:pt>
                <c:pt idx="4">
                  <c:v>0.7219965576255879</c:v>
                </c:pt>
                <c:pt idx="5">
                  <c:v>0.76597817011811542</c:v>
                </c:pt>
              </c:numCache>
            </c:numRef>
          </c:val>
        </c:ser>
        <c:ser>
          <c:idx val="2"/>
          <c:order val="2"/>
          <c:tx>
            <c:strRef>
              <c:f>Resumen!$J$26</c:f>
              <c:strCache>
                <c:ptCount val="1"/>
                <c:pt idx="0">
                  <c:v>Altas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Resumen!$J$27:$J$32</c:f>
              <c:numCache>
                <c:formatCode>General</c:formatCode>
                <c:ptCount val="6"/>
                <c:pt idx="0">
                  <c:v>0.59611844061741104</c:v>
                </c:pt>
                <c:pt idx="1">
                  <c:v>0.34257652989480547</c:v>
                </c:pt>
                <c:pt idx="2">
                  <c:v>0.67826271493466539</c:v>
                </c:pt>
                <c:pt idx="3">
                  <c:v>0.76687272677931628</c:v>
                </c:pt>
                <c:pt idx="4">
                  <c:v>0.68908750447041711</c:v>
                </c:pt>
              </c:numCache>
            </c:numRef>
          </c:val>
        </c:ser>
        <c:marker val="1"/>
        <c:axId val="148738432"/>
        <c:axId val="148740736"/>
      </c:lineChart>
      <c:catAx>
        <c:axId val="1487384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636463176086595"/>
              <c:y val="0.9003984063745021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740736"/>
        <c:crosses val="autoZero"/>
        <c:lblAlgn val="ctr"/>
        <c:lblOffset val="100"/>
        <c:tickLblSkip val="1"/>
        <c:tickMarkSkip val="1"/>
      </c:catAx>
      <c:valAx>
        <c:axId val="14874073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 glucógeno </a:t>
                </a:r>
              </a:p>
            </c:rich>
          </c:tx>
          <c:layout>
            <c:manualLayout>
              <c:xMode val="edge"/>
              <c:yMode val="edge"/>
              <c:x val="1.5151559989228189E-2"/>
              <c:y val="0.31474103585657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738432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76666893545494641"/>
          <c:y val="0.39442231075697221"/>
          <c:w val="0.2181824638448859"/>
          <c:h val="0.23107569721115537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Glucógeno en salinidad 25o/oo</a:t>
            </a:r>
          </a:p>
        </c:rich>
      </c:tx>
      <c:layout>
        <c:manualLayout>
          <c:xMode val="edge"/>
          <c:yMode val="edge"/>
          <c:x val="0.19384644508179852"/>
          <c:y val="4.522624162374770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69246948988807"/>
          <c:y val="0.22110607016054432"/>
          <c:w val="0.66153945543788384"/>
          <c:h val="0.58291600315052583"/>
        </c:manualLayout>
      </c:layout>
      <c:lineChart>
        <c:grouping val="standard"/>
        <c:ser>
          <c:idx val="0"/>
          <c:order val="0"/>
          <c:tx>
            <c:strRef>
              <c:f>Resumen!$H$17</c:f>
              <c:strCache>
                <c:ptCount val="1"/>
                <c:pt idx="0">
                  <c:v>Control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Resumen!$H$18:$H$23</c:f>
              <c:numCache>
                <c:formatCode>General</c:formatCode>
                <c:ptCount val="6"/>
                <c:pt idx="0">
                  <c:v>0.36529835412564776</c:v>
                </c:pt>
                <c:pt idx="1">
                  <c:v>0.45495160567243476</c:v>
                </c:pt>
                <c:pt idx="2">
                  <c:v>0.44660642449687699</c:v>
                </c:pt>
                <c:pt idx="3">
                  <c:v>0.39680837105148858</c:v>
                </c:pt>
                <c:pt idx="4">
                  <c:v>0.69207260805650517</c:v>
                </c:pt>
                <c:pt idx="5">
                  <c:v>0.52663925503013143</c:v>
                </c:pt>
              </c:numCache>
            </c:numRef>
          </c:val>
        </c:ser>
        <c:ser>
          <c:idx val="1"/>
          <c:order val="1"/>
          <c:tx>
            <c:strRef>
              <c:f>Resumen!$I$17</c:f>
              <c:strCache>
                <c:ptCount val="1"/>
                <c:pt idx="0">
                  <c:v>Bajas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Resumen!$I$18:$I$23</c:f>
              <c:numCache>
                <c:formatCode>General</c:formatCode>
                <c:ptCount val="6"/>
                <c:pt idx="0">
                  <c:v>0.6937858550797863</c:v>
                </c:pt>
                <c:pt idx="1">
                  <c:v>0.67918821859233269</c:v>
                </c:pt>
                <c:pt idx="2">
                  <c:v>0.50324772989951949</c:v>
                </c:pt>
                <c:pt idx="3">
                  <c:v>0.47522233867786012</c:v>
                </c:pt>
                <c:pt idx="4">
                  <c:v>0.76505884138600577</c:v>
                </c:pt>
                <c:pt idx="5">
                  <c:v>0.74039838473820652</c:v>
                </c:pt>
              </c:numCache>
            </c:numRef>
          </c:val>
        </c:ser>
        <c:ser>
          <c:idx val="2"/>
          <c:order val="2"/>
          <c:tx>
            <c:strRef>
              <c:f>Resumen!$J$17</c:f>
              <c:strCache>
                <c:ptCount val="1"/>
                <c:pt idx="0">
                  <c:v>Altas</c:v>
                </c:pt>
              </c:strCache>
            </c:strRef>
          </c:tx>
          <c:spPr>
            <a:ln w="12700"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solidFill>
                <a:srgbClr val="FFFF00"/>
              </a:solidFill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Resumen!$J$18:$J$23</c:f>
              <c:numCache>
                <c:formatCode>General</c:formatCode>
                <c:ptCount val="6"/>
                <c:pt idx="0">
                  <c:v>0.32215564027789212</c:v>
                </c:pt>
                <c:pt idx="1">
                  <c:v>0.23395772069380194</c:v>
                </c:pt>
                <c:pt idx="2">
                  <c:v>0.67503468416674439</c:v>
                </c:pt>
                <c:pt idx="3">
                  <c:v>0.83993115760036796</c:v>
                </c:pt>
                <c:pt idx="4">
                  <c:v>0.56471095811141547</c:v>
                </c:pt>
                <c:pt idx="5">
                  <c:v>0.43394042504522823</c:v>
                </c:pt>
              </c:numCache>
            </c:numRef>
          </c:val>
        </c:ser>
        <c:marker val="1"/>
        <c:axId val="148840448"/>
        <c:axId val="148842752"/>
      </c:lineChart>
      <c:catAx>
        <c:axId val="14884044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3230819156879754"/>
              <c:y val="0.8743740047257890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842752"/>
        <c:crosses val="autoZero"/>
        <c:lblAlgn val="ctr"/>
        <c:lblOffset val="100"/>
        <c:tickLblSkip val="1"/>
        <c:tickMarkSkip val="1"/>
      </c:catAx>
      <c:valAx>
        <c:axId val="14884275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 glucógeno</a:t>
                </a:r>
              </a:p>
            </c:rich>
          </c:tx>
          <c:layout>
            <c:manualLayout>
              <c:xMode val="edge"/>
              <c:yMode val="edge"/>
              <c:x val="1.5384638498555441E-2"/>
              <c:y val="0.2613071738260978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840448"/>
        <c:crosses val="autoZero"/>
        <c:crossBetween val="midCat"/>
      </c:valAx>
      <c:spPr>
        <a:solidFill>
          <a:srgbClr val="FFFFFF"/>
        </a:solidFill>
        <a:ln w="12700">
          <a:solidFill>
            <a:srgbClr val="FFFFFF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7661549972280608"/>
          <c:y val="0.36180993298998171"/>
          <c:w val="0.22153879437919829"/>
          <c:h val="0.29145800157526303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Glucógeno en salinidad 40o/oo</a:t>
            </a:r>
          </a:p>
        </c:rich>
      </c:tx>
      <c:layout>
        <c:manualLayout>
          <c:xMode val="edge"/>
          <c:yMode val="edge"/>
          <c:x val="0.19384644508179852"/>
          <c:y val="4.14747477020352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2325258902134"/>
          <c:y val="0.22119865441085468"/>
          <c:w val="0.67384716623672825"/>
          <c:h val="0.59907968902939823"/>
        </c:manualLayout>
      </c:layout>
      <c:lineChart>
        <c:grouping val="standard"/>
        <c:ser>
          <c:idx val="0"/>
          <c:order val="0"/>
          <c:tx>
            <c:strRef>
              <c:f>Resumen!$I$7</c:f>
              <c:strCache>
                <c:ptCount val="1"/>
                <c:pt idx="0">
                  <c:v>Bajas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Resumen!$I$8:$I$13</c:f>
              <c:numCache>
                <c:formatCode>General</c:formatCode>
                <c:ptCount val="6"/>
                <c:pt idx="0">
                  <c:v>1.0632499909107229</c:v>
                </c:pt>
                <c:pt idx="1">
                  <c:v>1.255766329247249</c:v>
                </c:pt>
                <c:pt idx="2">
                  <c:v>0.56891818034004982</c:v>
                </c:pt>
                <c:pt idx="3">
                  <c:v>0.63021702786138734</c:v>
                </c:pt>
                <c:pt idx="4">
                  <c:v>0.82872004668592592</c:v>
                </c:pt>
                <c:pt idx="5">
                  <c:v>1.5493914750249895</c:v>
                </c:pt>
              </c:numCache>
            </c:numRef>
          </c:val>
        </c:ser>
        <c:ser>
          <c:idx val="1"/>
          <c:order val="1"/>
          <c:tx>
            <c:strRef>
              <c:f>Resumen!$J$7</c:f>
              <c:strCache>
                <c:ptCount val="1"/>
                <c:pt idx="0">
                  <c:v>Altas</c:v>
                </c:pt>
              </c:strCache>
            </c:strRef>
          </c:tx>
          <c:spPr>
            <a:ln w="12700"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solidFill>
                <a:srgbClr val="FF00FF"/>
              </a:solidFill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Resumen!$J$8:$J$13</c:f>
              <c:numCache>
                <c:formatCode>General</c:formatCode>
                <c:ptCount val="6"/>
                <c:pt idx="0">
                  <c:v>0.43337450270277078</c:v>
                </c:pt>
                <c:pt idx="1">
                  <c:v>0.49551727367932419</c:v>
                </c:pt>
                <c:pt idx="2">
                  <c:v>0.38644446616274147</c:v>
                </c:pt>
                <c:pt idx="3">
                  <c:v>0.43902540843640991</c:v>
                </c:pt>
                <c:pt idx="4">
                  <c:v>0.4284852302927929</c:v>
                </c:pt>
                <c:pt idx="5">
                  <c:v>0.24340208379928657</c:v>
                </c:pt>
              </c:numCache>
            </c:numRef>
          </c:val>
        </c:ser>
        <c:marker val="1"/>
        <c:axId val="148893056"/>
        <c:axId val="148776448"/>
      </c:lineChart>
      <c:catAx>
        <c:axId val="1488930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 hrs</a:t>
                </a:r>
              </a:p>
            </c:rich>
          </c:tx>
          <c:layout>
            <c:manualLayout>
              <c:xMode val="edge"/>
              <c:yMode val="edge"/>
              <c:x val="0.34769283006735285"/>
              <c:y val="0.8847946176434190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776448"/>
        <c:crosses val="autoZero"/>
        <c:lblAlgn val="ctr"/>
        <c:lblOffset val="100"/>
        <c:tickLblSkip val="1"/>
        <c:tickMarkSkip val="1"/>
      </c:catAx>
      <c:valAx>
        <c:axId val="14877644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mg/ml glucógeno</a:t>
                </a:r>
              </a:p>
            </c:rich>
          </c:tx>
          <c:layout>
            <c:manualLayout>
              <c:xMode val="edge"/>
              <c:yMode val="edge"/>
              <c:x val="1.5384638498555441E-2"/>
              <c:y val="0.290323233914246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893056"/>
        <c:crosses val="autoZero"/>
        <c:crossBetween val="midCat"/>
      </c:valAx>
      <c:spPr>
        <a:solidFill>
          <a:srgbClr val="FFFFFF"/>
        </a:solidFill>
        <a:ln w="25400">
          <a:noFill/>
        </a:ln>
      </c:spPr>
    </c:plotArea>
    <c:legend>
      <c:legendPos val="r"/>
      <c:layout>
        <c:manualLayout>
          <c:xMode val="edge"/>
          <c:yMode val="edge"/>
          <c:x val="0.78769349112603848"/>
          <c:y val="0.41935578232057885"/>
          <c:w val="0.20000030048122075"/>
          <c:h val="0.17972390670881944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Bajos, 25o/oo</a:t>
            </a:r>
          </a:p>
        </c:rich>
      </c:tx>
      <c:layout>
        <c:manualLayout>
          <c:xMode val="edge"/>
          <c:yMode val="edge"/>
          <c:x val="0.40756302521008408"/>
          <c:y val="4.273522108382198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5630252100840331E-2"/>
          <c:y val="0.16239384011852345"/>
          <c:w val="0.81092436974789917"/>
          <c:h val="0.666669448907622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sta!$S$94:$S$98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sta!$T$94:$T$98</c:f>
              <c:numCache>
                <c:formatCode>General</c:formatCode>
                <c:ptCount val="5"/>
                <c:pt idx="0">
                  <c:v>0.80350796403488012</c:v>
                </c:pt>
                <c:pt idx="1">
                  <c:v>0.82425285029830464</c:v>
                </c:pt>
                <c:pt idx="2">
                  <c:v>0.55468637867053017</c:v>
                </c:pt>
                <c:pt idx="3">
                  <c:v>0.55560600545929117</c:v>
                </c:pt>
                <c:pt idx="4">
                  <c:v>0.94642306512216678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sta!$S$94:$S$98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sta!$U$94:$U$98</c:f>
              <c:numCache>
                <c:formatCode>General</c:formatCode>
                <c:ptCount val="5"/>
                <c:pt idx="0">
                  <c:v>0.58406372843185572</c:v>
                </c:pt>
                <c:pt idx="1">
                  <c:v>0.53412353348312847</c:v>
                </c:pt>
                <c:pt idx="2">
                  <c:v>0.4518090970985128</c:v>
                </c:pt>
                <c:pt idx="3">
                  <c:v>0.39483869287444906</c:v>
                </c:pt>
                <c:pt idx="4">
                  <c:v>0.58369456583639034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sta!$S$94:$S$98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sta!$V$94:$V$98</c:f>
              <c:numCache>
                <c:formatCode>General</c:formatCode>
                <c:ptCount val="5"/>
                <c:pt idx="0">
                  <c:v>0.69378584623336792</c:v>
                </c:pt>
                <c:pt idx="1">
                  <c:v>0.67918819189071655</c:v>
                </c:pt>
                <c:pt idx="2">
                  <c:v>0.50324773788452148</c:v>
                </c:pt>
                <c:pt idx="3">
                  <c:v>0.47522234916687012</c:v>
                </c:pt>
                <c:pt idx="4">
                  <c:v>0.76505881547927856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8995456"/>
        <c:axId val="149005824"/>
      </c:stockChart>
      <c:catAx>
        <c:axId val="1489954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39705882352941191"/>
              <c:y val="0.8931661206518790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005824"/>
        <c:crosses val="autoZero"/>
        <c:lblAlgn val="ctr"/>
        <c:lblOffset val="100"/>
        <c:tickLblSkip val="1"/>
        <c:tickMarkSkip val="1"/>
      </c:catAx>
      <c:valAx>
        <c:axId val="1490058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Glucogeno, mg/g de tejido</a:t>
                </a:r>
              </a:p>
            </c:rich>
          </c:tx>
          <c:layout>
            <c:manualLayout>
              <c:xMode val="edge"/>
              <c:yMode val="edge"/>
              <c:x val="1.0504201680672273E-2"/>
              <c:y val="0.2521378043945495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8995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Altos, 25o/oo</a:t>
            </a:r>
          </a:p>
        </c:rich>
      </c:tx>
      <c:layout>
        <c:manualLayout>
          <c:xMode val="edge"/>
          <c:yMode val="edge"/>
          <c:x val="0.41250083923510594"/>
          <c:y val="3.93700787401574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6.8750139872517657E-2"/>
          <c:y val="0.15354330708661423"/>
          <c:w val="0.84791839176105088"/>
          <c:h val="0.696850393700787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sta!$S$99:$S$103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sta!$T$99:$T$103</c:f>
              <c:numCache>
                <c:formatCode>General</c:formatCode>
                <c:ptCount val="5"/>
                <c:pt idx="0">
                  <c:v>0.3865967524780699</c:v>
                </c:pt>
                <c:pt idx="1">
                  <c:v>0.25752908922731876</c:v>
                </c:pt>
                <c:pt idx="2">
                  <c:v>0.87875613130828978</c:v>
                </c:pt>
                <c:pt idx="3">
                  <c:v>1.098374424454942</c:v>
                </c:pt>
                <c:pt idx="4">
                  <c:v>0.65158453581136988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sta!$S$99:$S$103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sta!$U$99:$U$103</c:f>
              <c:numCache>
                <c:formatCode>General</c:formatCode>
                <c:ptCount val="5"/>
                <c:pt idx="0">
                  <c:v>0.2577145563827089</c:v>
                </c:pt>
                <c:pt idx="1">
                  <c:v>0.2103863563388586</c:v>
                </c:pt>
                <c:pt idx="2">
                  <c:v>0.47131327234008669</c:v>
                </c:pt>
                <c:pt idx="3">
                  <c:v>0.58148783636353929</c:v>
                </c:pt>
                <c:pt idx="4">
                  <c:v>0.4778374135752268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sta!$S$99:$S$103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sta!$V$99:$V$103</c:f>
              <c:numCache>
                <c:formatCode>General</c:formatCode>
                <c:ptCount val="5"/>
                <c:pt idx="0">
                  <c:v>0.3221556544303894</c:v>
                </c:pt>
                <c:pt idx="1">
                  <c:v>0.23395772278308868</c:v>
                </c:pt>
                <c:pt idx="2">
                  <c:v>0.67503470182418823</c:v>
                </c:pt>
                <c:pt idx="3">
                  <c:v>0.83993113040924072</c:v>
                </c:pt>
                <c:pt idx="4">
                  <c:v>0.56471097469329834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244928"/>
        <c:axId val="149255296"/>
      </c:stockChart>
      <c:catAx>
        <c:axId val="1492449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40416748894752796"/>
              <c:y val="0.9015748031496062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255296"/>
        <c:crosses val="autoZero"/>
        <c:lblAlgn val="ctr"/>
        <c:lblOffset val="100"/>
        <c:tickLblSkip val="1"/>
        <c:tickMarkSkip val="1"/>
      </c:catAx>
      <c:valAx>
        <c:axId val="1492552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tejido</a:t>
                </a:r>
              </a:p>
            </c:rich>
          </c:tx>
          <c:layout>
            <c:manualLayout>
              <c:xMode val="edge"/>
              <c:yMode val="edge"/>
              <c:x val="1.0416687859472371E-2"/>
              <c:y val="0.2440944881889764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2449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708511776757381"/>
          <c:y val="0.42519685039370081"/>
          <c:w val="0.11458356645419607"/>
          <c:h val="0.2283464566929134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40 o/oo, Bajas</a:t>
            </a:r>
          </a:p>
        </c:rich>
      </c:tx>
      <c:layout>
        <c:manualLayout>
          <c:xMode val="edge"/>
          <c:yMode val="edge"/>
          <c:x val="0.40043374685840027"/>
          <c:y val="4.219426668919226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792224263190492E-2"/>
          <c:y val="0.17721592009460746"/>
          <c:w val="0.78788045327814982"/>
          <c:h val="0.6666694136892378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sta!$S$104:$S$108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sta!$T$104:$T$108</c:f>
              <c:numCache>
                <c:formatCode>General</c:formatCode>
                <c:ptCount val="5"/>
                <c:pt idx="0">
                  <c:v>1.2617962445488691</c:v>
                </c:pt>
                <c:pt idx="1">
                  <c:v>1.4525074932653863</c:v>
                </c:pt>
                <c:pt idx="2">
                  <c:v>0.58557337348398175</c:v>
                </c:pt>
                <c:pt idx="3">
                  <c:v>0.73202530478255867</c:v>
                </c:pt>
                <c:pt idx="4">
                  <c:v>0.91707883370467125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sta!$S$104:$S$108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sta!$U$104:$U$108</c:f>
              <c:numCache>
                <c:formatCode>General</c:formatCode>
                <c:ptCount val="5"/>
                <c:pt idx="0">
                  <c:v>0.86470364673225875</c:v>
                </c:pt>
                <c:pt idx="1">
                  <c:v>1.0590250518243354</c:v>
                </c:pt>
                <c:pt idx="2">
                  <c:v>0.55226296360555682</c:v>
                </c:pt>
                <c:pt idx="3">
                  <c:v>0.52840872670395256</c:v>
                </c:pt>
                <c:pt idx="4">
                  <c:v>0.7403612326329142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sta!$S$104:$S$108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sta!$V$104:$V$108</c:f>
              <c:numCache>
                <c:formatCode>General</c:formatCode>
                <c:ptCount val="5"/>
                <c:pt idx="0">
                  <c:v>1.063249945640564</c:v>
                </c:pt>
                <c:pt idx="1">
                  <c:v>1.2557662725448608</c:v>
                </c:pt>
                <c:pt idx="2">
                  <c:v>0.56891816854476929</c:v>
                </c:pt>
                <c:pt idx="3">
                  <c:v>0.63021701574325562</c:v>
                </c:pt>
                <c:pt idx="4">
                  <c:v>0.82872003316879272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163008"/>
        <c:axId val="149173376"/>
      </c:stockChart>
      <c:catAx>
        <c:axId val="14916300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hrs</a:t>
                </a:r>
              </a:p>
            </c:rich>
          </c:tx>
          <c:layout>
            <c:manualLayout>
              <c:xMode val="edge"/>
              <c:yMode val="edge"/>
              <c:x val="0.39610473337885016"/>
              <c:y val="0.8945184538108756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173376"/>
        <c:crosses val="autoZero"/>
        <c:lblAlgn val="ctr"/>
        <c:lblOffset val="100"/>
        <c:tickLblSkip val="1"/>
        <c:tickMarkSkip val="1"/>
      </c:catAx>
      <c:valAx>
        <c:axId val="14917337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0822533698875685E-2"/>
              <c:y val="0.2700433068108303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163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40o/oo, altos</a:t>
            </a:r>
          </a:p>
        </c:rich>
      </c:tx>
      <c:layout>
        <c:manualLayout>
          <c:xMode val="edge"/>
          <c:yMode val="edge"/>
          <c:x val="0.4091908091908093"/>
          <c:y val="4.00000781251525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2210142798378077E-2"/>
          <c:y val="0.17200033593815614"/>
          <c:w val="0.8402634798356724"/>
          <c:h val="0.6800013281275939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sta!$S$109:$S$113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sta!$T$109:$T$113</c:f>
              <c:numCache>
                <c:formatCode>General</c:formatCode>
                <c:ptCount val="5"/>
                <c:pt idx="0">
                  <c:v>0.59735025465488434</c:v>
                </c:pt>
                <c:pt idx="1">
                  <c:v>0.66806497887279159</c:v>
                </c:pt>
                <c:pt idx="2">
                  <c:v>0.50334578622412873</c:v>
                </c:pt>
                <c:pt idx="3">
                  <c:v>0.49867833480183171</c:v>
                </c:pt>
                <c:pt idx="4">
                  <c:v>0.50057204520702214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sta!$S$109:$S$113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sta!$U$109:$U$113</c:f>
              <c:numCache>
                <c:formatCode>General</c:formatCode>
                <c:ptCount val="5"/>
                <c:pt idx="0">
                  <c:v>0.26939873397350311</c:v>
                </c:pt>
                <c:pt idx="1">
                  <c:v>0.32296958848331803</c:v>
                </c:pt>
                <c:pt idx="2">
                  <c:v>0.2695431722300034</c:v>
                </c:pt>
                <c:pt idx="3">
                  <c:v>0.37937246933635188</c:v>
                </c:pt>
                <c:pt idx="4">
                  <c:v>0.35639844381809388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sta!$S$109:$S$113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sta!$V$109:$V$113</c:f>
              <c:numCache>
                <c:formatCode>General</c:formatCode>
                <c:ptCount val="5"/>
                <c:pt idx="0">
                  <c:v>0.43337449431419373</c:v>
                </c:pt>
                <c:pt idx="1">
                  <c:v>0.49551728367805481</c:v>
                </c:pt>
                <c:pt idx="2">
                  <c:v>0.38644447922706604</c:v>
                </c:pt>
                <c:pt idx="3">
                  <c:v>0.4390254020690918</c:v>
                </c:pt>
                <c:pt idx="4">
                  <c:v>0.42848524451255798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199488"/>
        <c:axId val="149222144"/>
      </c:stockChart>
      <c:catAx>
        <c:axId val="1491994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hrs</a:t>
                </a:r>
              </a:p>
            </c:rich>
          </c:tx>
          <c:layout>
            <c:manualLayout>
              <c:xMode val="edge"/>
              <c:yMode val="edge"/>
              <c:x val="0.41575536762702536"/>
              <c:y val="0.9000017578159332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222144"/>
        <c:crosses val="autoZero"/>
        <c:lblAlgn val="ctr"/>
        <c:lblOffset val="100"/>
        <c:tickLblSkip val="1"/>
        <c:tickMarkSkip val="1"/>
      </c:catAx>
      <c:valAx>
        <c:axId val="14922214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0940930727026984E-2"/>
              <c:y val="0.2200004296883392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19948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7089808587134787"/>
          <c:y val="0.44400086718919385"/>
          <c:w val="0.12035023799729683"/>
          <c:h val="0.23200045312588505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50o/oo, Bajas</a:t>
            </a:r>
          </a:p>
        </c:rich>
      </c:tx>
      <c:layout>
        <c:manualLayout>
          <c:xMode val="edge"/>
          <c:yMode val="edge"/>
          <c:x val="0.40956382532710317"/>
          <c:y val="3.676470588235294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0686142442241154E-2"/>
          <c:y val="0.15441176470588239"/>
          <c:w val="0.79833760875942938"/>
          <c:h val="0.7095588235294119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sta!$S$114:$S$118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sta!$T$114:$T$118</c:f>
              <c:numCache>
                <c:formatCode>General</c:formatCode>
                <c:ptCount val="5"/>
                <c:pt idx="0">
                  <c:v>0.70542246834623235</c:v>
                </c:pt>
                <c:pt idx="1">
                  <c:v>1.1035811595928469</c:v>
                </c:pt>
                <c:pt idx="2">
                  <c:v>0.72717643934742648</c:v>
                </c:pt>
                <c:pt idx="3">
                  <c:v>0.93214542333425732</c:v>
                </c:pt>
                <c:pt idx="4">
                  <c:v>0.8589713724834942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sta!$S$114:$S$118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sta!$U$114:$U$118</c:f>
              <c:numCache>
                <c:formatCode>General</c:formatCode>
                <c:ptCount val="5"/>
                <c:pt idx="0">
                  <c:v>0.57215910418642146</c:v>
                </c:pt>
                <c:pt idx="1">
                  <c:v>0.92526081275822736</c:v>
                </c:pt>
                <c:pt idx="2">
                  <c:v>0.5600066069935159</c:v>
                </c:pt>
                <c:pt idx="3">
                  <c:v>0.81726592119394093</c:v>
                </c:pt>
                <c:pt idx="4">
                  <c:v>0.58502171909975775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sta!$S$114:$S$118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sta!$V$114:$V$118</c:f>
              <c:numCache>
                <c:formatCode>General</c:formatCode>
                <c:ptCount val="5"/>
                <c:pt idx="0">
                  <c:v>0.6387907862663269</c:v>
                </c:pt>
                <c:pt idx="1">
                  <c:v>1.0144209861755371</c:v>
                </c:pt>
                <c:pt idx="2">
                  <c:v>0.64359152317047119</c:v>
                </c:pt>
                <c:pt idx="3">
                  <c:v>0.87470567226409912</c:v>
                </c:pt>
                <c:pt idx="4">
                  <c:v>0.72199654579162598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125760"/>
        <c:axId val="149140224"/>
      </c:stockChart>
      <c:catAx>
        <c:axId val="1491257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38253677086389337"/>
              <c:y val="0.9080882352941176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140224"/>
        <c:crosses val="autoZero"/>
        <c:lblAlgn val="ctr"/>
        <c:lblOffset val="100"/>
        <c:tickLblSkip val="1"/>
        <c:tickMarkSkip val="1"/>
      </c:catAx>
      <c:valAx>
        <c:axId val="149140224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0395020947388403E-2"/>
              <c:y val="0.2352941176470588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125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50o/oo, altas</a:t>
            </a:r>
          </a:p>
        </c:rich>
      </c:tx>
      <c:layout>
        <c:manualLayout>
          <c:xMode val="edge"/>
          <c:yMode val="edge"/>
          <c:x val="0.40632054176072241"/>
          <c:y val="3.690043549000283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7.6749435665914217E-2"/>
          <c:y val="0.15129178550901162"/>
          <c:w val="0.77878103837471802"/>
          <c:h val="0.71217840495705453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sta!$S$119:$S$123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sta!$T$119:$T$123</c:f>
              <c:numCache>
                <c:formatCode>General</c:formatCode>
                <c:ptCount val="5"/>
                <c:pt idx="0">
                  <c:v>0.75922953219295386</c:v>
                </c:pt>
                <c:pt idx="1">
                  <c:v>0.45674068175106741</c:v>
                </c:pt>
                <c:pt idx="2">
                  <c:v>0.8729943881985176</c:v>
                </c:pt>
                <c:pt idx="3">
                  <c:v>0.92978727796996319</c:v>
                </c:pt>
                <c:pt idx="4">
                  <c:v>0.81298783421516418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sta!$S$119:$S$123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sta!$U$119:$U$123</c:f>
              <c:numCache>
                <c:formatCode>General</c:formatCode>
                <c:ptCount val="5"/>
                <c:pt idx="0">
                  <c:v>0.43300736813663598</c:v>
                </c:pt>
                <c:pt idx="1">
                  <c:v>0.22841238536090158</c:v>
                </c:pt>
                <c:pt idx="2">
                  <c:v>0.48353103294406047</c:v>
                </c:pt>
                <c:pt idx="3">
                  <c:v>0.60395813008820332</c:v>
                </c:pt>
                <c:pt idx="4">
                  <c:v>0.56518718600273132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sta!$S$119:$S$123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sta!$V$119:$V$123</c:f>
              <c:numCache>
                <c:formatCode>General</c:formatCode>
                <c:ptCount val="5"/>
                <c:pt idx="0">
                  <c:v>0.59611845016479492</c:v>
                </c:pt>
                <c:pt idx="1">
                  <c:v>0.3425765335559845</c:v>
                </c:pt>
                <c:pt idx="2">
                  <c:v>0.67826271057128906</c:v>
                </c:pt>
                <c:pt idx="3">
                  <c:v>0.76687270402908325</c:v>
                </c:pt>
                <c:pt idx="4">
                  <c:v>0.68908751010894775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580032"/>
        <c:axId val="149598592"/>
      </c:stockChart>
      <c:catAx>
        <c:axId val="14958003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3702031602708804"/>
              <c:y val="0.9077507130540696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598592"/>
        <c:crosses val="autoZero"/>
        <c:lblAlgn val="ctr"/>
        <c:lblOffset val="100"/>
        <c:tickLblSkip val="1"/>
        <c:tickMarkSkip val="1"/>
      </c:catAx>
      <c:valAx>
        <c:axId val="14959859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 /g de tejido</a:t>
                </a:r>
              </a:p>
            </c:rich>
          </c:tx>
          <c:layout>
            <c:manualLayout>
              <c:xMode val="edge"/>
              <c:yMode val="edge"/>
              <c:x val="1.1286681715575623E-2"/>
              <c:y val="0.2287827000380175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580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25 o/oo, Bajas</a:t>
            </a:r>
          </a:p>
        </c:rich>
      </c:tx>
      <c:layout>
        <c:manualLayout>
          <c:xMode val="edge"/>
          <c:yMode val="edge"/>
          <c:x val="0.40501043841336115"/>
          <c:y val="3.793103448275862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482254697286012"/>
          <c:y val="0.19655172413793104"/>
          <c:w val="0.74321503131524014"/>
          <c:h val="0.6103448275862070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Hoja6!$W$115:$W$119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Hoja6!$X$115:$X$119</c:f>
              <c:numCache>
                <c:formatCode>General</c:formatCode>
                <c:ptCount val="5"/>
                <c:pt idx="0">
                  <c:v>0.71666448933585158</c:v>
                </c:pt>
                <c:pt idx="1">
                  <c:v>0.70943626413896443</c:v>
                </c:pt>
                <c:pt idx="2">
                  <c:v>0.51397343592790845</c:v>
                </c:pt>
                <c:pt idx="3">
                  <c:v>0.4919835001584496</c:v>
                </c:pt>
                <c:pt idx="4">
                  <c:v>0.80287587572446639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Hoja6!$W$115:$W$119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Hoja6!$Y$115:$Y$119</c:f>
              <c:numCache>
                <c:formatCode>General</c:formatCode>
                <c:ptCount val="5"/>
                <c:pt idx="0">
                  <c:v>0.67090720313088426</c:v>
                </c:pt>
                <c:pt idx="1">
                  <c:v>0.64894011964246867</c:v>
                </c:pt>
                <c:pt idx="2">
                  <c:v>0.49252203984113452</c:v>
                </c:pt>
                <c:pt idx="3">
                  <c:v>0.45846119817529063</c:v>
                </c:pt>
                <c:pt idx="4">
                  <c:v>0.72724175523409074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Hoja6!$W$115:$W$119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Hoja6!$Z$115:$Z$119</c:f>
              <c:numCache>
                <c:formatCode>General</c:formatCode>
                <c:ptCount val="5"/>
                <c:pt idx="0">
                  <c:v>0.69378584623336792</c:v>
                </c:pt>
                <c:pt idx="1">
                  <c:v>0.67918819189071655</c:v>
                </c:pt>
                <c:pt idx="2">
                  <c:v>0.50324773788452148</c:v>
                </c:pt>
                <c:pt idx="3">
                  <c:v>0.47522234916687012</c:v>
                </c:pt>
                <c:pt idx="4">
                  <c:v>0.76505881547927856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494016"/>
        <c:axId val="149508480"/>
      </c:stockChart>
      <c:catAx>
        <c:axId val="1494940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39874739039665974"/>
              <c:y val="0.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508480"/>
        <c:crosses val="autoZero"/>
        <c:lblAlgn val="ctr"/>
        <c:lblOffset val="100"/>
        <c:tickLblSkip val="1"/>
        <c:tickMarkSkip val="1"/>
      </c:catAx>
      <c:valAx>
        <c:axId val="149508480"/>
        <c:scaling>
          <c:orientation val="minMax"/>
          <c:max val="1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8789144050104383E-2"/>
              <c:y val="0.2448275862068965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494016"/>
        <c:crosses val="autoZero"/>
        <c:crossBetween val="between"/>
        <c:majorUnit val="0.5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40o/oo Bajas</a:t>
            </a:r>
          </a:p>
        </c:rich>
      </c:tx>
      <c:layout>
        <c:manualLayout>
          <c:xMode val="edge"/>
          <c:yMode val="edge"/>
          <c:x val="0.41372183370605847"/>
          <c:y val="3.87323943661971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434523042127247"/>
          <c:y val="0.20070422535211271"/>
          <c:w val="0.74428349983300968"/>
          <c:h val="0.60211267605633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Hoja6!$W$120:$W$124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Hoja6!$X$120:$X$124</c:f>
              <c:numCache>
                <c:formatCode>General</c:formatCode>
                <c:ptCount val="5"/>
                <c:pt idx="0">
                  <c:v>1.0766868434411705</c:v>
                </c:pt>
                <c:pt idx="1">
                  <c:v>1.2601623550540686</c:v>
                </c:pt>
                <c:pt idx="2">
                  <c:v>0.61139702304451637</c:v>
                </c:pt>
                <c:pt idx="3">
                  <c:v>0.68410616776817534</c:v>
                </c:pt>
                <c:pt idx="4">
                  <c:v>0.84683442286237887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Hoja6!$W$120:$W$124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Hoja6!$Y$120:$Y$124</c:f>
              <c:numCache>
                <c:formatCode>General</c:formatCode>
                <c:ptCount val="5"/>
                <c:pt idx="0">
                  <c:v>1.0498130478399574</c:v>
                </c:pt>
                <c:pt idx="1">
                  <c:v>1.2513701900356531</c:v>
                </c:pt>
                <c:pt idx="2">
                  <c:v>0.5264393140450222</c:v>
                </c:pt>
                <c:pt idx="3">
                  <c:v>0.57632786371833589</c:v>
                </c:pt>
                <c:pt idx="4">
                  <c:v>0.81060564347520658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Hoja6!$W$120:$W$124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Hoja6!$Z$120:$Z$124</c:f>
              <c:numCache>
                <c:formatCode>General</c:formatCode>
                <c:ptCount val="5"/>
                <c:pt idx="0">
                  <c:v>1.063249945640564</c:v>
                </c:pt>
                <c:pt idx="1">
                  <c:v>1.2557662725448608</c:v>
                </c:pt>
                <c:pt idx="2">
                  <c:v>0.56891816854476929</c:v>
                </c:pt>
                <c:pt idx="3">
                  <c:v>0.63021701574325562</c:v>
                </c:pt>
                <c:pt idx="4">
                  <c:v>0.82872003316879272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079360"/>
        <c:axId val="150102016"/>
      </c:stockChart>
      <c:catAx>
        <c:axId val="15007936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916880437971486"/>
              <c:y val="0.8978873239436618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102016"/>
        <c:crosses val="autoZero"/>
        <c:lblAlgn val="ctr"/>
        <c:lblOffset val="100"/>
        <c:tickLblSkip val="1"/>
        <c:tickMarkSkip val="1"/>
      </c:catAx>
      <c:valAx>
        <c:axId val="150102016"/>
        <c:scaling>
          <c:orientation val="minMax"/>
          <c:max val="1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8711037705299124E-2"/>
              <c:y val="0.2394366197183098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079360"/>
        <c:crosses val="autoZero"/>
        <c:crossBetween val="between"/>
        <c:majorUnit val="0.5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50o/oo Bajas</a:t>
            </a:r>
          </a:p>
        </c:rich>
      </c:tx>
      <c:layout>
        <c:manualLayout>
          <c:xMode val="edge"/>
          <c:yMode val="edge"/>
          <c:x val="0.41372183370605847"/>
          <c:y val="3.913043478260869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29328069500466"/>
          <c:y val="0.23913043478260873"/>
          <c:w val="0.71933544955927764"/>
          <c:h val="0.517391304347826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Hoja6!$W$125:$W$129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Hoja6!$X$125:$X$129</c:f>
              <c:numCache>
                <c:formatCode>General</c:formatCode>
                <c:ptCount val="5"/>
                <c:pt idx="0">
                  <c:v>0.68019055144639295</c:v>
                </c:pt>
                <c:pt idx="1">
                  <c:v>1.0554443665349511</c:v>
                </c:pt>
                <c:pt idx="2">
                  <c:v>0.64706437346937162</c:v>
                </c:pt>
                <c:pt idx="3">
                  <c:v>0.89593416799928272</c:v>
                </c:pt>
                <c:pt idx="4">
                  <c:v>0.74042062931215069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Hoja6!$W$125:$W$129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Hoja6!$Y$125:$Y$129</c:f>
              <c:numCache>
                <c:formatCode>General</c:formatCode>
                <c:ptCount val="5"/>
                <c:pt idx="0">
                  <c:v>0.59739102108626085</c:v>
                </c:pt>
                <c:pt idx="1">
                  <c:v>0.97339760581612311</c:v>
                </c:pt>
                <c:pt idx="2">
                  <c:v>0.64011867287157076</c:v>
                </c:pt>
                <c:pt idx="3">
                  <c:v>0.85347717652891553</c:v>
                </c:pt>
                <c:pt idx="4">
                  <c:v>0.70357246227110126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Hoja6!$W$125:$W$129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Hoja6!$Z$125:$Z$129</c:f>
              <c:numCache>
                <c:formatCode>General</c:formatCode>
                <c:ptCount val="5"/>
                <c:pt idx="0">
                  <c:v>0.6387907862663269</c:v>
                </c:pt>
                <c:pt idx="1">
                  <c:v>1.0144209861755371</c:v>
                </c:pt>
                <c:pt idx="2">
                  <c:v>0.64359152317047119</c:v>
                </c:pt>
                <c:pt idx="3">
                  <c:v>0.87470567226409912</c:v>
                </c:pt>
                <c:pt idx="4">
                  <c:v>0.72199654579162598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140416"/>
        <c:axId val="150142336"/>
      </c:stockChart>
      <c:catAx>
        <c:axId val="1501404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1164282951658077"/>
              <c:y val="0.87391304347826082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142336"/>
        <c:crosses val="autoZero"/>
        <c:lblAlgn val="ctr"/>
        <c:lblOffset val="100"/>
        <c:tickLblSkip val="1"/>
        <c:tickMarkSkip val="1"/>
      </c:catAx>
      <c:valAx>
        <c:axId val="150142336"/>
        <c:scaling>
          <c:orientation val="minMax"/>
          <c:max val="1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2474025136866086E-2"/>
              <c:y val="0.2478260869565217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140416"/>
        <c:crosses val="autoZero"/>
        <c:crossBetween val="between"/>
        <c:majorUnit val="0.5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25o/oo, Altas</a:t>
            </a:r>
          </a:p>
        </c:rich>
      </c:tx>
      <c:layout>
        <c:manualLayout>
          <c:xMode val="edge"/>
          <c:yMode val="edge"/>
          <c:x val="0.41025726632876425"/>
          <c:y val="3.780081414040398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752161275042726"/>
          <c:y val="0.19587694600027519"/>
          <c:w val="0.7457280518163476"/>
          <c:h val="0.61168590154471914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Hoja6!$W$130:$W$134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Hoja6!$X$130:$X$134</c:f>
              <c:numCache>
                <c:formatCode>General</c:formatCode>
                <c:ptCount val="5"/>
                <c:pt idx="0">
                  <c:v>0.35273729142090049</c:v>
                </c:pt>
                <c:pt idx="1">
                  <c:v>0.26993640434351795</c:v>
                </c:pt>
                <c:pt idx="2">
                  <c:v>0.699410309355187</c:v>
                </c:pt>
                <c:pt idx="3">
                  <c:v>0.8523696267247941</c:v>
                </c:pt>
                <c:pt idx="4">
                  <c:v>0.5797421117013537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Hoja6!$W$130:$W$134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Hoja6!$Y$130:$Y$134</c:f>
              <c:numCache>
                <c:formatCode>General</c:formatCode>
                <c:ptCount val="5"/>
                <c:pt idx="0">
                  <c:v>0.29157401743987832</c:v>
                </c:pt>
                <c:pt idx="1">
                  <c:v>0.19797904122265941</c:v>
                </c:pt>
                <c:pt idx="2">
                  <c:v>0.65065909429318947</c:v>
                </c:pt>
                <c:pt idx="3">
                  <c:v>0.82749263409368734</c:v>
                </c:pt>
                <c:pt idx="4">
                  <c:v>0.54967983768524298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Hoja6!$W$130:$W$134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Hoja6!$Z$130:$Z$134</c:f>
              <c:numCache>
                <c:formatCode>General</c:formatCode>
                <c:ptCount val="5"/>
                <c:pt idx="0">
                  <c:v>0.3221556544303894</c:v>
                </c:pt>
                <c:pt idx="1">
                  <c:v>0.23395772278308868</c:v>
                </c:pt>
                <c:pt idx="2">
                  <c:v>0.67503470182418823</c:v>
                </c:pt>
                <c:pt idx="3">
                  <c:v>0.83993113040924072</c:v>
                </c:pt>
                <c:pt idx="4">
                  <c:v>0.56471097469329834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49988480"/>
        <c:axId val="149990400"/>
      </c:stockChart>
      <c:catAx>
        <c:axId val="149988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39957348335145282"/>
              <c:y val="0.9003466640714403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990400"/>
        <c:crosses val="autoZero"/>
        <c:lblAlgn val="ctr"/>
        <c:lblOffset val="100"/>
        <c:tickLblSkip val="1"/>
        <c:tickMarkSkip val="1"/>
      </c:catAx>
      <c:valAx>
        <c:axId val="149990400"/>
        <c:scaling>
          <c:orientation val="minMax"/>
          <c:max val="1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9230809359160824E-2"/>
              <c:y val="0.2474235107371897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49988480"/>
        <c:crosses val="autoZero"/>
        <c:crossBetween val="between"/>
        <c:majorUnit val="0.2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538642116223685"/>
          <c:y val="0.40206320494793335"/>
          <c:w val="0.11752161275042726"/>
          <c:h val="0.19931338364940288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40o/oo, Altas</a:t>
            </a:r>
          </a:p>
        </c:rich>
      </c:tx>
      <c:layout>
        <c:manualLayout>
          <c:xMode val="edge"/>
          <c:yMode val="edge"/>
          <c:x val="0.40748942504283231"/>
          <c:y val="3.7931034482758627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114550474246363"/>
          <c:y val="0.19655172413793104"/>
          <c:w val="0.73788625615864223"/>
          <c:h val="0.6103448275862070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Hoja6!$W$135:$W$139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Hoja6!$X$135:$X$139</c:f>
              <c:numCache>
                <c:formatCode>General</c:formatCode>
                <c:ptCount val="5"/>
                <c:pt idx="0">
                  <c:v>0.44726816046072249</c:v>
                </c:pt>
                <c:pt idx="1">
                  <c:v>0.51410846499539231</c:v>
                </c:pt>
                <c:pt idx="2">
                  <c:v>0.4038731390477136</c:v>
                </c:pt>
                <c:pt idx="3">
                  <c:v>0.45100241810707009</c:v>
                </c:pt>
                <c:pt idx="4">
                  <c:v>0.45704647024078227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Hoja6!$W$135:$W$139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Hoja6!$Y$135:$Y$139</c:f>
              <c:numCache>
                <c:formatCode>General</c:formatCode>
                <c:ptCount val="5"/>
                <c:pt idx="0">
                  <c:v>0.41948082816766497</c:v>
                </c:pt>
                <c:pt idx="1">
                  <c:v>0.47692610236071731</c:v>
                </c:pt>
                <c:pt idx="2">
                  <c:v>0.36901581940641848</c:v>
                </c:pt>
                <c:pt idx="3">
                  <c:v>0.4270483860311135</c:v>
                </c:pt>
                <c:pt idx="4">
                  <c:v>0.3999240187843337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Hoja6!$W$135:$W$139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Hoja6!$Z$135:$Z$139</c:f>
              <c:numCache>
                <c:formatCode>General</c:formatCode>
                <c:ptCount val="5"/>
                <c:pt idx="0">
                  <c:v>0.43337449431419373</c:v>
                </c:pt>
                <c:pt idx="1">
                  <c:v>0.49551728367805481</c:v>
                </c:pt>
                <c:pt idx="2">
                  <c:v>0.38644447922706604</c:v>
                </c:pt>
                <c:pt idx="3">
                  <c:v>0.4390254020690918</c:v>
                </c:pt>
                <c:pt idx="4">
                  <c:v>0.42848524451255798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054016"/>
        <c:axId val="150055936"/>
      </c:stockChart>
      <c:catAx>
        <c:axId val="1500540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647619733897199"/>
              <c:y val="0.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055936"/>
        <c:crosses val="autoZero"/>
        <c:lblAlgn val="ctr"/>
        <c:lblOffset val="100"/>
        <c:tickLblSkip val="1"/>
        <c:tickMarkSkip val="1"/>
      </c:catAx>
      <c:valAx>
        <c:axId val="150055936"/>
        <c:scaling>
          <c:orientation val="minMax"/>
          <c:max val="1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9823809866948601E-2"/>
              <c:y val="0.2448275862068965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054016"/>
        <c:crosses val="autoZero"/>
        <c:crossBetween val="between"/>
        <c:majorUnit val="0.2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6123440644187799"/>
          <c:y val="0.4"/>
          <c:w val="0.12114550474246363"/>
          <c:h val="0.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50o/oo Altas</a:t>
            </a:r>
          </a:p>
        </c:rich>
      </c:tx>
      <c:layout>
        <c:manualLayout>
          <c:xMode val="edge"/>
          <c:yMode val="edge"/>
          <c:x val="0.41150442477876109"/>
          <c:y val="3.93700787401574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168141592920353"/>
          <c:y val="0.22047244094488189"/>
          <c:w val="0.72787610619469034"/>
          <c:h val="0.55905511811023623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Hoja6!$W$140:$W$144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Hoja6!$X$140:$X$144</c:f>
              <c:numCache>
                <c:formatCode>General</c:formatCode>
                <c:ptCount val="5"/>
                <c:pt idx="0">
                  <c:v>0.63012946186011198</c:v>
                </c:pt>
                <c:pt idx="1">
                  <c:v>0.36638140402320724</c:v>
                </c:pt>
                <c:pt idx="2">
                  <c:v>0.71886707223008184</c:v>
                </c:pt>
                <c:pt idx="3">
                  <c:v>0.80084274095572383</c:v>
                </c:pt>
                <c:pt idx="4">
                  <c:v>0.71219503970326381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Hoja6!$W$140:$W$144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Hoja6!$Y$140:$Y$144</c:f>
              <c:numCache>
                <c:formatCode>General</c:formatCode>
                <c:ptCount val="5"/>
                <c:pt idx="0">
                  <c:v>0.56210743846947786</c:v>
                </c:pt>
                <c:pt idx="1">
                  <c:v>0.31877166308876176</c:v>
                </c:pt>
                <c:pt idx="2">
                  <c:v>0.63765834891249629</c:v>
                </c:pt>
                <c:pt idx="3">
                  <c:v>0.73290266710244267</c:v>
                </c:pt>
                <c:pt idx="4">
                  <c:v>0.6659799805146317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Hoja6!$W$140:$W$144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Hoja6!$Z$140:$Z$144</c:f>
              <c:numCache>
                <c:formatCode>General</c:formatCode>
                <c:ptCount val="5"/>
                <c:pt idx="0">
                  <c:v>0.59611845016479492</c:v>
                </c:pt>
                <c:pt idx="1">
                  <c:v>0.3425765335559845</c:v>
                </c:pt>
                <c:pt idx="2">
                  <c:v>0.67826271057128906</c:v>
                </c:pt>
                <c:pt idx="3">
                  <c:v>0.76687270402908325</c:v>
                </c:pt>
                <c:pt idx="4">
                  <c:v>0.68908751010894775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500480"/>
        <c:axId val="150502400"/>
      </c:stockChart>
      <c:catAx>
        <c:axId val="15050048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159292035398235"/>
              <c:y val="0.885826771653543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502400"/>
        <c:crosses val="autoZero"/>
        <c:lblAlgn val="ctr"/>
        <c:lblOffset val="100"/>
        <c:tickLblSkip val="1"/>
        <c:tickMarkSkip val="1"/>
      </c:catAx>
      <c:valAx>
        <c:axId val="150502400"/>
        <c:scaling>
          <c:orientation val="minMax"/>
          <c:max val="1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9911504424778764E-2"/>
              <c:y val="0.20866141732283466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500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25o/oo Control</a:t>
            </a:r>
          </a:p>
        </c:rich>
      </c:tx>
      <c:layout>
        <c:manualLayout>
          <c:xMode val="edge"/>
          <c:yMode val="edge"/>
          <c:x val="0.41252376216433984"/>
          <c:y val="3.583067588093553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128931660285125"/>
          <c:y val="0.18892538191766012"/>
          <c:w val="0.78084854981107166"/>
          <c:h val="0.62866549500186897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Hoja6!$S$153:$S$157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Hoja6!$T$153:$T$157</c:f>
              <c:numCache>
                <c:formatCode>General</c:formatCode>
                <c:ptCount val="5"/>
                <c:pt idx="0">
                  <c:v>0.44159249885618063</c:v>
                </c:pt>
                <c:pt idx="1">
                  <c:v>0.52353223688161876</c:v>
                </c:pt>
                <c:pt idx="2">
                  <c:v>0.51166983662984711</c:v>
                </c:pt>
                <c:pt idx="3">
                  <c:v>0.50768927361648042</c:v>
                </c:pt>
                <c:pt idx="4">
                  <c:v>0.8832778377157996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Hoja6!$S$153:$S$157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Hoja6!$U$153:$U$157</c:f>
              <c:numCache>
                <c:formatCode>General</c:formatCode>
                <c:ptCount val="5"/>
                <c:pt idx="0">
                  <c:v>0.28900422231615214</c:v>
                </c:pt>
                <c:pt idx="1">
                  <c:v>0.3863709914013097</c:v>
                </c:pt>
                <c:pt idx="2">
                  <c:v>0.38154301823236603</c:v>
                </c:pt>
                <c:pt idx="3">
                  <c:v>0.28592749808151763</c:v>
                </c:pt>
                <c:pt idx="4">
                  <c:v>0.50086742214137814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Hoja6!$S$153:$S$157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Hoja6!$V$153:$V$157</c:f>
              <c:numCache>
                <c:formatCode>General</c:formatCode>
                <c:ptCount val="5"/>
                <c:pt idx="0">
                  <c:v>0.36529836058616638</c:v>
                </c:pt>
                <c:pt idx="1">
                  <c:v>0.45495161414146423</c:v>
                </c:pt>
                <c:pt idx="2">
                  <c:v>0.44660642743110657</c:v>
                </c:pt>
                <c:pt idx="3">
                  <c:v>0.39680838584899902</c:v>
                </c:pt>
                <c:pt idx="4">
                  <c:v>0.69207262992858887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606592"/>
        <c:axId val="150608512"/>
      </c:stockChart>
      <c:catAx>
        <c:axId val="1506065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Tiempo, horas</a:t>
                </a:r>
              </a:p>
            </c:rich>
          </c:tx>
          <c:layout>
            <c:manualLayout>
              <c:xMode val="edge"/>
              <c:yMode val="edge"/>
              <c:x val="0.41436538610257345"/>
              <c:y val="0.9055388995363706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608512"/>
        <c:crosses val="autoZero"/>
        <c:lblAlgn val="ctr"/>
        <c:lblOffset val="100"/>
        <c:tickLblSkip val="1"/>
        <c:tickMarkSkip val="1"/>
      </c:catAx>
      <c:valAx>
        <c:axId val="150608512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6574615444102939E-2"/>
              <c:y val="0.2605867336795311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6065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88397949035215662"/>
          <c:y val="0.41042410554526165"/>
          <c:w val="0.10128931660285125"/>
          <c:h val="0.18892538191766012"/>
        </c:manualLayout>
      </c:layout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50o/oo Control</a:t>
            </a:r>
          </a:p>
        </c:rich>
      </c:tx>
      <c:layout>
        <c:manualLayout>
          <c:xMode val="edge"/>
          <c:yMode val="edge"/>
          <c:x val="0.40776699029126218"/>
          <c:y val="4.000007812515258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679611650485438"/>
          <c:y val="0.22400043750085449"/>
          <c:w val="0.76116504854368949"/>
          <c:h val="0.55200107812710575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Hoja6!$S$158:$S$162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Hoja6!$T$158:$T$162</c:f>
              <c:numCache>
                <c:formatCode>General</c:formatCode>
                <c:ptCount val="5"/>
                <c:pt idx="0">
                  <c:v>0.46495547890663147</c:v>
                </c:pt>
                <c:pt idx="1">
                  <c:v>0.33408249914646149</c:v>
                </c:pt>
                <c:pt idx="2">
                  <c:v>0.54484686255455017</c:v>
                </c:pt>
                <c:pt idx="3">
                  <c:v>0.5907183438539505</c:v>
                </c:pt>
                <c:pt idx="4">
                  <c:v>0.3546978912074491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Hoja6!$S$158:$S$162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Hoja6!$U$158:$U$162</c:f>
              <c:numCache>
                <c:formatCode>General</c:formatCode>
                <c:ptCount val="5"/>
                <c:pt idx="0">
                  <c:v>0.26001140475273132</c:v>
                </c:pt>
                <c:pt idx="1">
                  <c:v>0.18304120004177094</c:v>
                </c:pt>
                <c:pt idx="2">
                  <c:v>0.28226837515830994</c:v>
                </c:pt>
                <c:pt idx="3">
                  <c:v>0.33703170716762543</c:v>
                </c:pt>
                <c:pt idx="4">
                  <c:v>0.1895865121166781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Hoja6!$S$158:$S$162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Hoja6!$V$158:$V$162</c:f>
              <c:numCache>
                <c:formatCode>General</c:formatCode>
                <c:ptCount val="5"/>
                <c:pt idx="0">
                  <c:v>0.3624834418296814</c:v>
                </c:pt>
                <c:pt idx="1">
                  <c:v>0.25856184959411621</c:v>
                </c:pt>
                <c:pt idx="2">
                  <c:v>0.41355761885643005</c:v>
                </c:pt>
                <c:pt idx="3">
                  <c:v>0.46387502551078796</c:v>
                </c:pt>
                <c:pt idx="4">
                  <c:v>0.2721422016620636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655744"/>
        <c:axId val="150657664"/>
      </c:stockChart>
      <c:catAx>
        <c:axId val="15065574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582524271844667"/>
              <c:y val="0.8840017265658723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657664"/>
        <c:crosses val="autoZero"/>
        <c:lblAlgn val="ctr"/>
        <c:lblOffset val="100"/>
        <c:tickLblSkip val="1"/>
        <c:tickMarkSkip val="1"/>
      </c:catAx>
      <c:valAx>
        <c:axId val="150657664"/>
        <c:scaling>
          <c:orientation val="minMax"/>
          <c:max val="1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 g de tejido</a:t>
                </a:r>
              </a:p>
            </c:rich>
          </c:tx>
          <c:layout>
            <c:manualLayout>
              <c:xMode val="edge"/>
              <c:yMode val="edge"/>
              <c:x val="1.7475728155339806E-2"/>
              <c:y val="0.2000003906257629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655744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25o/oo Control</a:t>
            </a:r>
          </a:p>
        </c:rich>
      </c:tx>
      <c:layout>
        <c:manualLayout>
          <c:xMode val="edge"/>
          <c:yMode val="edge"/>
          <c:x val="0.350932209172726"/>
          <c:y val="4.18410041841004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0807484968648354"/>
          <c:y val="0.23012552301255224"/>
          <c:w val="0.59316860134505001"/>
          <c:h val="0.5355648535564854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Hoja6!$S$153:$S$157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Hoja6!$T$153:$T$157</c:f>
              <c:numCache>
                <c:formatCode>General</c:formatCode>
                <c:ptCount val="5"/>
                <c:pt idx="0">
                  <c:v>0.44159249885618063</c:v>
                </c:pt>
                <c:pt idx="1">
                  <c:v>0.52353223688161876</c:v>
                </c:pt>
                <c:pt idx="2">
                  <c:v>0.51166983662984711</c:v>
                </c:pt>
                <c:pt idx="3">
                  <c:v>0.50768927361648042</c:v>
                </c:pt>
                <c:pt idx="4">
                  <c:v>0.8832778377157996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Hoja6!$S$153:$S$157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Hoja6!$U$153:$U$157</c:f>
              <c:numCache>
                <c:formatCode>General</c:formatCode>
                <c:ptCount val="5"/>
                <c:pt idx="0">
                  <c:v>0.28900422231615214</c:v>
                </c:pt>
                <c:pt idx="1">
                  <c:v>0.3863709914013097</c:v>
                </c:pt>
                <c:pt idx="2">
                  <c:v>0.38154301823236603</c:v>
                </c:pt>
                <c:pt idx="3">
                  <c:v>0.28592749808151763</c:v>
                </c:pt>
                <c:pt idx="4">
                  <c:v>0.50086742214137814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Hoja6!$S$153:$S$157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Hoja6!$V$153:$V$157</c:f>
              <c:numCache>
                <c:formatCode>General</c:formatCode>
                <c:ptCount val="5"/>
                <c:pt idx="0">
                  <c:v>0.36529836058616638</c:v>
                </c:pt>
                <c:pt idx="1">
                  <c:v>0.45495161414146423</c:v>
                </c:pt>
                <c:pt idx="2">
                  <c:v>0.44660642743110657</c:v>
                </c:pt>
                <c:pt idx="3">
                  <c:v>0.39680838584899902</c:v>
                </c:pt>
                <c:pt idx="4">
                  <c:v>0.69207262992858887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840064"/>
        <c:axId val="150841984"/>
      </c:stockChart>
      <c:catAx>
        <c:axId val="15084006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267137257280641"/>
              <c:y val="0.8786610878661087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841984"/>
        <c:crosses val="autoZero"/>
        <c:lblAlgn val="ctr"/>
        <c:lblOffset val="100"/>
        <c:tickLblSkip val="1"/>
        <c:tickMarkSkip val="1"/>
      </c:catAx>
      <c:valAx>
        <c:axId val="150841984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6.5217490200241118E-2"/>
              <c:y val="0.188284518828451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840064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50o/oo Control</a:t>
            </a:r>
          </a:p>
        </c:rich>
      </c:tx>
      <c:layout>
        <c:manualLayout>
          <c:xMode val="edge"/>
          <c:yMode val="edge"/>
          <c:x val="0.35000000000000003"/>
          <c:y val="3.968269346281879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812500000000001"/>
          <c:y val="0.22222308339178523"/>
          <c:w val="0.67500000000000016"/>
          <c:h val="0.55555770847946306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Hoja6!$S$158:$S$162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Hoja6!$T$158:$T$162</c:f>
              <c:numCache>
                <c:formatCode>General</c:formatCode>
                <c:ptCount val="5"/>
                <c:pt idx="0">
                  <c:v>0.46495547890663147</c:v>
                </c:pt>
                <c:pt idx="1">
                  <c:v>0.33408249914646149</c:v>
                </c:pt>
                <c:pt idx="2">
                  <c:v>0.54484686255455017</c:v>
                </c:pt>
                <c:pt idx="3">
                  <c:v>0.5907183438539505</c:v>
                </c:pt>
                <c:pt idx="4">
                  <c:v>0.3546978912074491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Hoja6!$S$158:$S$162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Hoja6!$U$158:$U$162</c:f>
              <c:numCache>
                <c:formatCode>General</c:formatCode>
                <c:ptCount val="5"/>
                <c:pt idx="0">
                  <c:v>0.26001140475273132</c:v>
                </c:pt>
                <c:pt idx="1">
                  <c:v>0.18304120004177094</c:v>
                </c:pt>
                <c:pt idx="2">
                  <c:v>0.28226837515830994</c:v>
                </c:pt>
                <c:pt idx="3">
                  <c:v>0.33703170716762543</c:v>
                </c:pt>
                <c:pt idx="4">
                  <c:v>0.1895865121166781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Hoja6!$S$158:$S$162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Hoja6!$V$158:$V$162</c:f>
              <c:numCache>
                <c:formatCode>General</c:formatCode>
                <c:ptCount val="5"/>
                <c:pt idx="0">
                  <c:v>0.3624834418296814</c:v>
                </c:pt>
                <c:pt idx="1">
                  <c:v>0.25856184959411621</c:v>
                </c:pt>
                <c:pt idx="2">
                  <c:v>0.41355761885643005</c:v>
                </c:pt>
                <c:pt idx="3">
                  <c:v>0.46387502551078796</c:v>
                </c:pt>
                <c:pt idx="4">
                  <c:v>0.2721422016620636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1032192"/>
        <c:axId val="151034112"/>
      </c:stockChart>
      <c:catAx>
        <c:axId val="15103219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8437500000000008"/>
              <c:y val="0.8849240642208590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034112"/>
        <c:crosses val="autoZero"/>
        <c:lblAlgn val="ctr"/>
        <c:lblOffset val="100"/>
        <c:tickLblSkip val="1"/>
        <c:tickMarkSkip val="1"/>
      </c:catAx>
      <c:valAx>
        <c:axId val="151034112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 g de tejido</a:t>
                </a:r>
              </a:p>
            </c:rich>
          </c:tx>
          <c:layout>
            <c:manualLayout>
              <c:xMode val="edge"/>
              <c:yMode val="edge"/>
              <c:x val="3.437500000000001E-2"/>
              <c:y val="0.2023817366603758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032192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25o/oo, Altas</a:t>
            </a:r>
          </a:p>
        </c:rich>
      </c:tx>
      <c:layout>
        <c:manualLayout>
          <c:xMode val="edge"/>
          <c:yMode val="edge"/>
          <c:x val="0.36875000000000002"/>
          <c:y val="3.984063745019920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8750000000000003"/>
          <c:y val="0.22310756972111551"/>
          <c:w val="0.61250000000000004"/>
          <c:h val="0.5537848605577688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Hoja6!$W$130:$W$134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Hoja6!$X$130:$X$134</c:f>
              <c:numCache>
                <c:formatCode>General</c:formatCode>
                <c:ptCount val="5"/>
                <c:pt idx="0">
                  <c:v>0.35273729142090049</c:v>
                </c:pt>
                <c:pt idx="1">
                  <c:v>0.26993640434351795</c:v>
                </c:pt>
                <c:pt idx="2">
                  <c:v>0.699410309355187</c:v>
                </c:pt>
                <c:pt idx="3">
                  <c:v>0.8523696267247941</c:v>
                </c:pt>
                <c:pt idx="4">
                  <c:v>0.5797421117013537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Hoja6!$W$130:$W$134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Hoja6!$Y$130:$Y$134</c:f>
              <c:numCache>
                <c:formatCode>General</c:formatCode>
                <c:ptCount val="5"/>
                <c:pt idx="0">
                  <c:v>0.29157401743987832</c:v>
                </c:pt>
                <c:pt idx="1">
                  <c:v>0.19797904122265941</c:v>
                </c:pt>
                <c:pt idx="2">
                  <c:v>0.65065909429318947</c:v>
                </c:pt>
                <c:pt idx="3">
                  <c:v>0.82749263409368734</c:v>
                </c:pt>
                <c:pt idx="4">
                  <c:v>0.54967983768524298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Hoja6!$W$130:$W$134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Hoja6!$Z$130:$Z$134</c:f>
              <c:numCache>
                <c:formatCode>General</c:formatCode>
                <c:ptCount val="5"/>
                <c:pt idx="0">
                  <c:v>0.3221556544303894</c:v>
                </c:pt>
                <c:pt idx="1">
                  <c:v>0.23395772278308868</c:v>
                </c:pt>
                <c:pt idx="2">
                  <c:v>0.67503470182418823</c:v>
                </c:pt>
                <c:pt idx="3">
                  <c:v>0.83993113040924072</c:v>
                </c:pt>
                <c:pt idx="4">
                  <c:v>0.56471097469329834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0941696"/>
        <c:axId val="150943616"/>
      </c:stockChart>
      <c:catAx>
        <c:axId val="15094169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625000000000001"/>
              <c:y val="0.8844621513944221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943616"/>
        <c:crosses val="autoZero"/>
        <c:lblAlgn val="ctr"/>
        <c:lblOffset val="100"/>
        <c:tickLblSkip val="1"/>
        <c:tickMarkSkip val="1"/>
      </c:catAx>
      <c:valAx>
        <c:axId val="150943616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4.3749999999999997E-2"/>
              <c:y val="0.203187250996015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0941696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25 o/oo, Bajas</a:t>
            </a:r>
          </a:p>
        </c:rich>
      </c:tx>
      <c:layout>
        <c:manualLayout>
          <c:xMode val="edge"/>
          <c:yMode val="edge"/>
          <c:x val="0.35825654161963838"/>
          <c:y val="4.255327990624981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1183865069682972"/>
          <c:y val="0.23404303948437397"/>
          <c:w val="0.63863122636544256"/>
          <c:h val="0.5276606708374976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Hoja6!$W$115:$W$119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Hoja6!$X$115:$X$119</c:f>
              <c:numCache>
                <c:formatCode>General</c:formatCode>
                <c:ptCount val="5"/>
                <c:pt idx="0">
                  <c:v>0.71666448933585158</c:v>
                </c:pt>
                <c:pt idx="1">
                  <c:v>0.70943626413896443</c:v>
                </c:pt>
                <c:pt idx="2">
                  <c:v>0.51397343592790845</c:v>
                </c:pt>
                <c:pt idx="3">
                  <c:v>0.4919835001584496</c:v>
                </c:pt>
                <c:pt idx="4">
                  <c:v>0.80287587572446639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Hoja6!$W$115:$W$119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Hoja6!$Y$115:$Y$119</c:f>
              <c:numCache>
                <c:formatCode>General</c:formatCode>
                <c:ptCount val="5"/>
                <c:pt idx="0">
                  <c:v>0.67090720313088426</c:v>
                </c:pt>
                <c:pt idx="1">
                  <c:v>0.64894011964246867</c:v>
                </c:pt>
                <c:pt idx="2">
                  <c:v>0.49252203984113452</c:v>
                </c:pt>
                <c:pt idx="3">
                  <c:v>0.45846119817529063</c:v>
                </c:pt>
                <c:pt idx="4">
                  <c:v>0.72724175523409074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Hoja6!$W$115:$W$119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Hoja6!$Z$115:$Z$119</c:f>
              <c:numCache>
                <c:formatCode>General</c:formatCode>
                <c:ptCount val="5"/>
                <c:pt idx="0">
                  <c:v>0.69378584623336792</c:v>
                </c:pt>
                <c:pt idx="1">
                  <c:v>0.67918819189071655</c:v>
                </c:pt>
                <c:pt idx="2">
                  <c:v>0.50324773788452148</c:v>
                </c:pt>
                <c:pt idx="3">
                  <c:v>0.47522234916687012</c:v>
                </c:pt>
                <c:pt idx="4">
                  <c:v>0.76505881547927856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1010688"/>
        <c:axId val="151066112"/>
      </c:stockChart>
      <c:catAx>
        <c:axId val="15101068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987551071940324"/>
              <c:y val="0.87659756606874595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066112"/>
        <c:crosses val="autoZero"/>
        <c:lblAlgn val="ctr"/>
        <c:lblOffset val="100"/>
        <c:tickLblSkip val="1"/>
        <c:tickMarkSkip val="1"/>
      </c:catAx>
      <c:valAx>
        <c:axId val="151066112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2.1806919924673648E-2"/>
              <c:y val="0.25531967943749889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010688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40o/oo Bajas</a:t>
            </a:r>
          </a:p>
        </c:rich>
      </c:tx>
      <c:layout>
        <c:manualLayout>
          <c:xMode val="edge"/>
          <c:yMode val="edge"/>
          <c:x val="0.37071763871945196"/>
          <c:y val="4.05407188763323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21495392497178303"/>
          <c:y val="0.24774883757758653"/>
          <c:w val="0.63551595209048906"/>
          <c:h val="0.540542918351097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Hoja6!$W$120:$W$124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Hoja6!$X$120:$X$124</c:f>
              <c:numCache>
                <c:formatCode>General</c:formatCode>
                <c:ptCount val="5"/>
                <c:pt idx="0">
                  <c:v>1.0766868434411705</c:v>
                </c:pt>
                <c:pt idx="1">
                  <c:v>1.2601623550540686</c:v>
                </c:pt>
                <c:pt idx="2">
                  <c:v>0.61139702304451637</c:v>
                </c:pt>
                <c:pt idx="3">
                  <c:v>0.68410616776817534</c:v>
                </c:pt>
                <c:pt idx="4">
                  <c:v>0.84683442286237887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Hoja6!$W$120:$W$124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Hoja6!$Y$120:$Y$124</c:f>
              <c:numCache>
                <c:formatCode>General</c:formatCode>
                <c:ptCount val="5"/>
                <c:pt idx="0">
                  <c:v>1.0498130478399574</c:v>
                </c:pt>
                <c:pt idx="1">
                  <c:v>1.2513701900356531</c:v>
                </c:pt>
                <c:pt idx="2">
                  <c:v>0.5264393140450222</c:v>
                </c:pt>
                <c:pt idx="3">
                  <c:v>0.57632786371833589</c:v>
                </c:pt>
                <c:pt idx="4">
                  <c:v>0.81060564347520658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Hoja6!$W$120:$W$124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Hoja6!$Z$120:$Z$124</c:f>
              <c:numCache>
                <c:formatCode>General</c:formatCode>
                <c:ptCount val="5"/>
                <c:pt idx="0">
                  <c:v>1.063249945640564</c:v>
                </c:pt>
                <c:pt idx="1">
                  <c:v>1.2557662725448608</c:v>
                </c:pt>
                <c:pt idx="2">
                  <c:v>0.56891816854476929</c:v>
                </c:pt>
                <c:pt idx="3">
                  <c:v>0.63021701574325562</c:v>
                </c:pt>
                <c:pt idx="4">
                  <c:v>0.82872003316879272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1096320"/>
        <c:axId val="151110784"/>
      </c:stockChart>
      <c:catAx>
        <c:axId val="15109632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40187038146898574"/>
              <c:y val="0.86937319368134891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110784"/>
        <c:crosses val="autoZero"/>
        <c:lblAlgn val="ctr"/>
        <c:lblOffset val="100"/>
        <c:tickLblSkip val="1"/>
        <c:tickMarkSkip val="1"/>
      </c:catAx>
      <c:valAx>
        <c:axId val="151110784"/>
        <c:scaling>
          <c:orientation val="minMax"/>
          <c:max val="1.5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1.5576371374766888E-2"/>
              <c:y val="0.2612624105363638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096320"/>
        <c:crosses val="autoZero"/>
        <c:crossBetween val="between"/>
        <c:majorUnit val="0.2"/>
        <c:min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40o/oo, Altas</a:t>
            </a:r>
          </a:p>
        </c:rich>
      </c:tx>
      <c:layout>
        <c:manualLayout>
          <c:xMode val="edge"/>
          <c:yMode val="edge"/>
          <c:x val="0.36990652231479354"/>
          <c:y val="4.0485909993970615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8181846012083075"/>
          <c:y val="0.22672109596623541"/>
          <c:w val="0.6175558042035113"/>
          <c:h val="0.54655978491860302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Hoja6!$W$135:$W$139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Hoja6!$X$135:$X$139</c:f>
              <c:numCache>
                <c:formatCode>General</c:formatCode>
                <c:ptCount val="5"/>
                <c:pt idx="0">
                  <c:v>0.44726816046072249</c:v>
                </c:pt>
                <c:pt idx="1">
                  <c:v>0.51410846499539231</c:v>
                </c:pt>
                <c:pt idx="2">
                  <c:v>0.4038731390477136</c:v>
                </c:pt>
                <c:pt idx="3">
                  <c:v>0.45100241810707009</c:v>
                </c:pt>
                <c:pt idx="4">
                  <c:v>0.45704647024078227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Hoja6!$W$135:$W$139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Hoja6!$Y$135:$Y$139</c:f>
              <c:numCache>
                <c:formatCode>General</c:formatCode>
                <c:ptCount val="5"/>
                <c:pt idx="0">
                  <c:v>0.41948082816766497</c:v>
                </c:pt>
                <c:pt idx="1">
                  <c:v>0.47692610236071731</c:v>
                </c:pt>
                <c:pt idx="2">
                  <c:v>0.36901581940641848</c:v>
                </c:pt>
                <c:pt idx="3">
                  <c:v>0.4270483860311135</c:v>
                </c:pt>
                <c:pt idx="4">
                  <c:v>0.3999240187843337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Hoja6!$W$135:$W$139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Hoja6!$Z$135:$Z$139</c:f>
              <c:numCache>
                <c:formatCode>General</c:formatCode>
                <c:ptCount val="5"/>
                <c:pt idx="0">
                  <c:v>0.43337449431419373</c:v>
                </c:pt>
                <c:pt idx="1">
                  <c:v>0.49551728367805481</c:v>
                </c:pt>
                <c:pt idx="2">
                  <c:v>0.38644447922706604</c:v>
                </c:pt>
                <c:pt idx="3">
                  <c:v>0.4390254020690918</c:v>
                </c:pt>
                <c:pt idx="4">
                  <c:v>0.42848524451255798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1161856"/>
        <c:axId val="151184512"/>
      </c:stockChart>
      <c:catAx>
        <c:axId val="1511618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5736731816852929"/>
              <c:y val="0.8825928378685591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184512"/>
        <c:crosses val="autoZero"/>
        <c:lblAlgn val="ctr"/>
        <c:lblOffset val="100"/>
        <c:tickLblSkip val="1"/>
        <c:tickMarkSkip val="1"/>
      </c:catAx>
      <c:valAx>
        <c:axId val="151184512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3.761761243879256E-2"/>
              <c:y val="0.1983809589704559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161856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50o/oo Bajas</a:t>
            </a:r>
          </a:p>
        </c:rich>
      </c:tx>
      <c:layout>
        <c:manualLayout>
          <c:xMode val="edge"/>
          <c:yMode val="edge"/>
          <c:x val="0.36624203821656043"/>
          <c:y val="3.9525767982969959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751592356687898"/>
          <c:y val="0.22134430070463174"/>
          <c:w val="0.66560509554140146"/>
          <c:h val="0.55731332855987648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Hoja6!$W$125:$W$129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Hoja6!$X$125:$X$129</c:f>
              <c:numCache>
                <c:formatCode>General</c:formatCode>
                <c:ptCount val="5"/>
                <c:pt idx="0">
                  <c:v>0.68019055144639295</c:v>
                </c:pt>
                <c:pt idx="1">
                  <c:v>1.0554443665349511</c:v>
                </c:pt>
                <c:pt idx="2">
                  <c:v>0.64706437346937162</c:v>
                </c:pt>
                <c:pt idx="3">
                  <c:v>0.89593416799928272</c:v>
                </c:pt>
                <c:pt idx="4">
                  <c:v>0.74042062931215069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Hoja6!$W$125:$W$129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Hoja6!$Y$125:$Y$129</c:f>
              <c:numCache>
                <c:formatCode>General</c:formatCode>
                <c:ptCount val="5"/>
                <c:pt idx="0">
                  <c:v>0.59739102108626085</c:v>
                </c:pt>
                <c:pt idx="1">
                  <c:v>0.97339760581612311</c:v>
                </c:pt>
                <c:pt idx="2">
                  <c:v>0.64011867287157076</c:v>
                </c:pt>
                <c:pt idx="3">
                  <c:v>0.85347717652891553</c:v>
                </c:pt>
                <c:pt idx="4">
                  <c:v>0.70357246227110126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Hoja6!$W$125:$W$129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Hoja6!$Z$125:$Z$129</c:f>
              <c:numCache>
                <c:formatCode>General</c:formatCode>
                <c:ptCount val="5"/>
                <c:pt idx="0">
                  <c:v>0.6387907862663269</c:v>
                </c:pt>
                <c:pt idx="1">
                  <c:v>1.0144209861755371</c:v>
                </c:pt>
                <c:pt idx="2">
                  <c:v>0.64359152317047119</c:v>
                </c:pt>
                <c:pt idx="3">
                  <c:v>0.87470567226409912</c:v>
                </c:pt>
                <c:pt idx="4">
                  <c:v>0.72199654579162598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1222912"/>
        <c:axId val="151229184"/>
      </c:stockChart>
      <c:catAx>
        <c:axId val="151222912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7261146496815289"/>
              <c:y val="0.88537720281852694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229184"/>
        <c:crosses val="autoZero"/>
        <c:lblAlgn val="ctr"/>
        <c:lblOffset val="100"/>
        <c:tickLblSkip val="1"/>
        <c:tickMarkSkip val="1"/>
      </c:catAx>
      <c:valAx>
        <c:axId val="151229184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2.8662420382165602E-2"/>
              <c:y val="0.205533993511443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222912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S"/>
              <a:t>50o/oo Altas</a:t>
            </a:r>
          </a:p>
        </c:rich>
      </c:tx>
      <c:layout>
        <c:manualLayout>
          <c:xMode val="edge"/>
          <c:yMode val="edge"/>
          <c:x val="0.3769481872693588"/>
          <c:y val="3.71747211895910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822481084748239"/>
          <c:y val="0.21189591078066916"/>
          <c:w val="0.6604381462901161"/>
          <c:h val="0.57992565055762091"/>
        </c:manualLayout>
      </c:layout>
      <c:stockChart>
        <c:ser>
          <c:idx val="0"/>
          <c:order val="0"/>
          <c:spPr>
            <a:ln w="28575">
              <a:noFill/>
            </a:ln>
          </c:spPr>
          <c:marker>
            <c:symbol val="none"/>
          </c:marker>
          <c:cat>
            <c:numRef>
              <c:f>Hoja6!$W$140:$W$144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Hoja6!$X$140:$X$144</c:f>
              <c:numCache>
                <c:formatCode>General</c:formatCode>
                <c:ptCount val="5"/>
                <c:pt idx="0">
                  <c:v>0.63012946186011198</c:v>
                </c:pt>
                <c:pt idx="1">
                  <c:v>0.36638140402320724</c:v>
                </c:pt>
                <c:pt idx="2">
                  <c:v>0.71886707223008184</c:v>
                </c:pt>
                <c:pt idx="3">
                  <c:v>0.80084274095572383</c:v>
                </c:pt>
                <c:pt idx="4">
                  <c:v>0.71219503970326381</c:v>
                </c:pt>
              </c:numCache>
            </c:numRef>
          </c:val>
        </c:ser>
        <c:ser>
          <c:idx val="1"/>
          <c:order val="1"/>
          <c:spPr>
            <a:ln w="28575">
              <a:noFill/>
            </a:ln>
          </c:spPr>
          <c:marker>
            <c:symbol val="none"/>
          </c:marker>
          <c:cat>
            <c:numRef>
              <c:f>Hoja6!$W$140:$W$144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Hoja6!$Y$140:$Y$144</c:f>
              <c:numCache>
                <c:formatCode>General</c:formatCode>
                <c:ptCount val="5"/>
                <c:pt idx="0">
                  <c:v>0.56210743846947786</c:v>
                </c:pt>
                <c:pt idx="1">
                  <c:v>0.31877166308876176</c:v>
                </c:pt>
                <c:pt idx="2">
                  <c:v>0.63765834891249629</c:v>
                </c:pt>
                <c:pt idx="3">
                  <c:v>0.73290266710244267</c:v>
                </c:pt>
                <c:pt idx="4">
                  <c:v>0.6659799805146317</c:v>
                </c:pt>
              </c:numCache>
            </c:numRef>
          </c:val>
        </c:ser>
        <c:ser>
          <c:idx val="2"/>
          <c:order val="2"/>
          <c:spPr>
            <a:ln w="28575">
              <a:noFill/>
            </a:ln>
          </c:spPr>
          <c:marker>
            <c:symbol val="dot"/>
            <c:size val="5"/>
            <c:spPr>
              <a:solidFill>
                <a:srgbClr val="000000"/>
              </a:solidFill>
              <a:ln>
                <a:solidFill>
                  <a:srgbClr val="000000"/>
                </a:solidFill>
                <a:prstDash val="solid"/>
              </a:ln>
            </c:spPr>
          </c:marker>
          <c:cat>
            <c:numRef>
              <c:f>Hoja6!$W$140:$W$144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</c:numCache>
            </c:numRef>
          </c:cat>
          <c:val>
            <c:numRef>
              <c:f>Hoja6!$Z$140:$Z$144</c:f>
              <c:numCache>
                <c:formatCode>General</c:formatCode>
                <c:ptCount val="5"/>
                <c:pt idx="0">
                  <c:v>0.59611845016479492</c:v>
                </c:pt>
                <c:pt idx="1">
                  <c:v>0.3425765335559845</c:v>
                </c:pt>
                <c:pt idx="2">
                  <c:v>0.67826271057128906</c:v>
                </c:pt>
                <c:pt idx="3">
                  <c:v>0.76687270402908325</c:v>
                </c:pt>
                <c:pt idx="4">
                  <c:v>0.68908751010894775</c:v>
                </c:pt>
              </c:numCache>
            </c:numRef>
          </c:val>
        </c:ser>
        <c:hiLowLines>
          <c:spPr>
            <a:ln w="3175">
              <a:solidFill>
                <a:srgbClr val="000000"/>
              </a:solidFill>
              <a:prstDash val="solid"/>
            </a:ln>
          </c:spPr>
        </c:hiLowLines>
        <c:axId val="151337216"/>
        <c:axId val="151351680"/>
      </c:stockChart>
      <c:catAx>
        <c:axId val="1513372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Tiempo, horas</a:t>
                </a:r>
              </a:p>
            </c:rich>
          </c:tx>
          <c:layout>
            <c:manualLayout>
              <c:xMode val="edge"/>
              <c:yMode val="edge"/>
              <c:x val="0.36760236444449856"/>
              <c:y val="0.89219330855018597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351680"/>
        <c:crosses val="autoZero"/>
        <c:lblAlgn val="ctr"/>
        <c:lblOffset val="100"/>
        <c:tickLblSkip val="1"/>
        <c:tickMarkSkip val="1"/>
      </c:catAx>
      <c:valAx>
        <c:axId val="151351680"/>
        <c:scaling>
          <c:orientation val="minMax"/>
          <c:max val="1.5"/>
          <c:min val="0"/>
        </c:scaling>
        <c:axPos val="l"/>
        <c:title>
          <c:tx>
            <c:rich>
              <a:bodyPr/>
              <a:lstStyle/>
              <a:p>
                <a:pPr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S"/>
                  <a:t>Glucógeno, mg/g de tejido</a:t>
                </a:r>
              </a:p>
            </c:rich>
          </c:tx>
          <c:layout>
            <c:manualLayout>
              <c:xMode val="edge"/>
              <c:yMode val="edge"/>
              <c:x val="2.4922194199627015E-2"/>
              <c:y val="0.22676579925650558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majorTickMark val="cross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151337216"/>
        <c:crosses val="autoZero"/>
        <c:crossBetween val="between"/>
        <c:majorUnit val="0.2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&amp;A</c:oddHeader>
      <c:oddFooter>Página &amp;P</c:oddFooter>
    </c:headerFooter>
    <c:pageMargins b="1" l="0.75000000000000011" r="0.75000000000000011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M012.pdf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5" Type="http://schemas.openxmlformats.org/officeDocument/2006/relationships/chart" Target="../charts/chart17.xml"/><Relationship Id="rId4" Type="http://schemas.openxmlformats.org/officeDocument/2006/relationships/chart" Target="../charts/chart16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8.xml"/><Relationship Id="rId3" Type="http://schemas.openxmlformats.org/officeDocument/2006/relationships/chart" Target="../charts/chart23.xml"/><Relationship Id="rId7" Type="http://schemas.openxmlformats.org/officeDocument/2006/relationships/chart" Target="../charts/chart27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6" Type="http://schemas.openxmlformats.org/officeDocument/2006/relationships/chart" Target="../charts/chart26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8</xdr:col>
      <xdr:colOff>485775</xdr:colOff>
      <xdr:row>8</xdr:row>
      <xdr:rowOff>76200</xdr:rowOff>
    </xdr:to>
    <xdr:sp macro="" textlink="">
      <xdr:nvSpPr>
        <xdr:cNvPr id="2" name="1 CuadroTexto"/>
        <xdr:cNvSpPr txBox="1"/>
      </xdr:nvSpPr>
      <xdr:spPr>
        <a:xfrm>
          <a:off x="762000" y="323850"/>
          <a:ext cx="5819775" cy="10477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 b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Rosas Vázquez, C., 2000. Acuacultura integral de camarón y artemia: un modelo sostenible para la costa del estado de Campeche. Universidad Nacional Autónoma de México. Facultad de Ciencias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 Hoja de cálculo SNIB-CONABIO proyecto No. M012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ES" sz="1100"/>
        </a:p>
      </xdr:txBody>
    </xdr:sp>
    <xdr:clientData/>
  </xdr:twoCellAnchor>
  <xdr:twoCellAnchor>
    <xdr:from>
      <xdr:col>3</xdr:col>
      <xdr:colOff>381000</xdr:colOff>
      <xdr:row>10</xdr:row>
      <xdr:rowOff>152400</xdr:rowOff>
    </xdr:from>
    <xdr:to>
      <xdr:col>5</xdr:col>
      <xdr:colOff>752475</xdr:colOff>
      <xdr:row>13</xdr:row>
      <xdr:rowOff>28575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667000" y="1771650"/>
          <a:ext cx="1895475" cy="3619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26</xdr:row>
      <xdr:rowOff>85725</xdr:rowOff>
    </xdr:from>
    <xdr:to>
      <xdr:col>15</xdr:col>
      <xdr:colOff>66675</xdr:colOff>
      <xdr:row>41</xdr:row>
      <xdr:rowOff>47625</xdr:rowOff>
    </xdr:to>
    <xdr:graphicFrame macro="">
      <xdr:nvGraphicFramePr>
        <xdr:cNvPr id="1030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0</xdr:colOff>
      <xdr:row>14</xdr:row>
      <xdr:rowOff>85725</xdr:rowOff>
    </xdr:from>
    <xdr:to>
      <xdr:col>15</xdr:col>
      <xdr:colOff>47625</xdr:colOff>
      <xdr:row>26</xdr:row>
      <xdr:rowOff>38100</xdr:rowOff>
    </xdr:to>
    <xdr:graphicFrame macro="">
      <xdr:nvGraphicFramePr>
        <xdr:cNvPr id="1031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28575</xdr:colOff>
      <xdr:row>1</xdr:row>
      <xdr:rowOff>38100</xdr:rowOff>
    </xdr:from>
    <xdr:to>
      <xdr:col>15</xdr:col>
      <xdr:colOff>76200</xdr:colOff>
      <xdr:row>14</xdr:row>
      <xdr:rowOff>0</xdr:rowOff>
    </xdr:to>
    <xdr:graphicFrame macro="">
      <xdr:nvGraphicFramePr>
        <xdr:cNvPr id="1032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733425</xdr:colOff>
      <xdr:row>27</xdr:row>
      <xdr:rowOff>85725</xdr:rowOff>
    </xdr:from>
    <xdr:to>
      <xdr:col>8</xdr:col>
      <xdr:colOff>66675</xdr:colOff>
      <xdr:row>42</xdr:row>
      <xdr:rowOff>47625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15</xdr:row>
      <xdr:rowOff>85725</xdr:rowOff>
    </xdr:from>
    <xdr:to>
      <xdr:col>8</xdr:col>
      <xdr:colOff>47625</xdr:colOff>
      <xdr:row>27</xdr:row>
      <xdr:rowOff>38100</xdr:rowOff>
    </xdr:to>
    <xdr:graphicFrame macro="">
      <xdr:nvGraphicFramePr>
        <xdr:cNvPr id="2050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28575</xdr:colOff>
      <xdr:row>2</xdr:row>
      <xdr:rowOff>38100</xdr:rowOff>
    </xdr:from>
    <xdr:to>
      <xdr:col>8</xdr:col>
      <xdr:colOff>76200</xdr:colOff>
      <xdr:row>15</xdr:row>
      <xdr:rowOff>0</xdr:rowOff>
    </xdr:to>
    <xdr:graphicFrame macro="">
      <xdr:nvGraphicFramePr>
        <xdr:cNvPr id="205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28575</xdr:colOff>
      <xdr:row>87</xdr:row>
      <xdr:rowOff>28575</xdr:rowOff>
    </xdr:from>
    <xdr:to>
      <xdr:col>28</xdr:col>
      <xdr:colOff>752475</xdr:colOff>
      <xdr:row>100</xdr:row>
      <xdr:rowOff>152400</xdr:rowOff>
    </xdr:to>
    <xdr:graphicFrame macro="">
      <xdr:nvGraphicFramePr>
        <xdr:cNvPr id="3074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22</xdr:col>
      <xdr:colOff>752475</xdr:colOff>
      <xdr:row>102</xdr:row>
      <xdr:rowOff>0</xdr:rowOff>
    </xdr:from>
    <xdr:to>
      <xdr:col>28</xdr:col>
      <xdr:colOff>752475</xdr:colOff>
      <xdr:row>116</xdr:row>
      <xdr:rowOff>152400</xdr:rowOff>
    </xdr:to>
    <xdr:graphicFrame macro="">
      <xdr:nvGraphicFramePr>
        <xdr:cNvPr id="3075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29</xdr:col>
      <xdr:colOff>142875</xdr:colOff>
      <xdr:row>87</xdr:row>
      <xdr:rowOff>38100</xdr:rowOff>
    </xdr:from>
    <xdr:to>
      <xdr:col>34</xdr:col>
      <xdr:colOff>733425</xdr:colOff>
      <xdr:row>101</xdr:row>
      <xdr:rowOff>28575</xdr:rowOff>
    </xdr:to>
    <xdr:graphicFrame macro="">
      <xdr:nvGraphicFramePr>
        <xdr:cNvPr id="3076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29</xdr:col>
      <xdr:colOff>219075</xdr:colOff>
      <xdr:row>102</xdr:row>
      <xdr:rowOff>38100</xdr:rowOff>
    </xdr:from>
    <xdr:to>
      <xdr:col>35</xdr:col>
      <xdr:colOff>0</xdr:colOff>
      <xdr:row>116</xdr:row>
      <xdr:rowOff>152400</xdr:rowOff>
    </xdr:to>
    <xdr:graphicFrame macro="">
      <xdr:nvGraphicFramePr>
        <xdr:cNvPr id="307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23</xdr:col>
      <xdr:colOff>28575</xdr:colOff>
      <xdr:row>119</xdr:row>
      <xdr:rowOff>9525</xdr:rowOff>
    </xdr:from>
    <xdr:to>
      <xdr:col>29</xdr:col>
      <xdr:colOff>38100</xdr:colOff>
      <xdr:row>135</xdr:row>
      <xdr:rowOff>9525</xdr:rowOff>
    </xdr:to>
    <xdr:graphicFrame macro="">
      <xdr:nvGraphicFramePr>
        <xdr:cNvPr id="3078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29</xdr:col>
      <xdr:colOff>342900</xdr:colOff>
      <xdr:row>119</xdr:row>
      <xdr:rowOff>0</xdr:rowOff>
    </xdr:from>
    <xdr:to>
      <xdr:col>34</xdr:col>
      <xdr:colOff>752475</xdr:colOff>
      <xdr:row>134</xdr:row>
      <xdr:rowOff>152400</xdr:rowOff>
    </xdr:to>
    <xdr:graphicFrame macro="">
      <xdr:nvGraphicFramePr>
        <xdr:cNvPr id="3079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9525</xdr:colOff>
      <xdr:row>110</xdr:row>
      <xdr:rowOff>0</xdr:rowOff>
    </xdr:from>
    <xdr:to>
      <xdr:col>33</xdr:col>
      <xdr:colOff>0</xdr:colOff>
      <xdr:row>127</xdr:row>
      <xdr:rowOff>9525</xdr:rowOff>
    </xdr:to>
    <xdr:graphicFrame macro="">
      <xdr:nvGraphicFramePr>
        <xdr:cNvPr id="40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27</xdr:col>
      <xdr:colOff>0</xdr:colOff>
      <xdr:row>128</xdr:row>
      <xdr:rowOff>38100</xdr:rowOff>
    </xdr:from>
    <xdr:to>
      <xdr:col>33</xdr:col>
      <xdr:colOff>9525</xdr:colOff>
      <xdr:row>144</xdr:row>
      <xdr:rowOff>152400</xdr:rowOff>
    </xdr:to>
    <xdr:graphicFrame macro="">
      <xdr:nvGraphicFramePr>
        <xdr:cNvPr id="410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27</xdr:col>
      <xdr:colOff>28575</xdr:colOff>
      <xdr:row>145</xdr:row>
      <xdr:rowOff>152400</xdr:rowOff>
    </xdr:from>
    <xdr:to>
      <xdr:col>33</xdr:col>
      <xdr:colOff>38100</xdr:colOff>
      <xdr:row>159</xdr:row>
      <xdr:rowOff>76200</xdr:rowOff>
    </xdr:to>
    <xdr:graphicFrame macro="">
      <xdr:nvGraphicFramePr>
        <xdr:cNvPr id="410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33</xdr:col>
      <xdr:colOff>161925</xdr:colOff>
      <xdr:row>110</xdr:row>
      <xdr:rowOff>9525</xdr:rowOff>
    </xdr:from>
    <xdr:to>
      <xdr:col>39</xdr:col>
      <xdr:colOff>47625</xdr:colOff>
      <xdr:row>127</xdr:row>
      <xdr:rowOff>28575</xdr:rowOff>
    </xdr:to>
    <xdr:graphicFrame macro="">
      <xdr:nvGraphicFramePr>
        <xdr:cNvPr id="410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33</xdr:col>
      <xdr:colOff>257175</xdr:colOff>
      <xdr:row>128</xdr:row>
      <xdr:rowOff>0</xdr:rowOff>
    </xdr:from>
    <xdr:to>
      <xdr:col>39</xdr:col>
      <xdr:colOff>9525</xdr:colOff>
      <xdr:row>145</xdr:row>
      <xdr:rowOff>9525</xdr:rowOff>
    </xdr:to>
    <xdr:graphicFrame macro="">
      <xdr:nvGraphicFramePr>
        <xdr:cNvPr id="4103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33</xdr:col>
      <xdr:colOff>304800</xdr:colOff>
      <xdr:row>146</xdr:row>
      <xdr:rowOff>0</xdr:rowOff>
    </xdr:from>
    <xdr:to>
      <xdr:col>39</xdr:col>
      <xdr:colOff>38100</xdr:colOff>
      <xdr:row>160</xdr:row>
      <xdr:rowOff>152400</xdr:rowOff>
    </xdr:to>
    <xdr:graphicFrame macro="">
      <xdr:nvGraphicFramePr>
        <xdr:cNvPr id="4104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39</xdr:col>
      <xdr:colOff>238125</xdr:colOff>
      <xdr:row>110</xdr:row>
      <xdr:rowOff>0</xdr:rowOff>
    </xdr:from>
    <xdr:to>
      <xdr:col>46</xdr:col>
      <xdr:colOff>76200</xdr:colOff>
      <xdr:row>128</xdr:row>
      <xdr:rowOff>9525</xdr:rowOff>
    </xdr:to>
    <xdr:graphicFrame macro="">
      <xdr:nvGraphicFramePr>
        <xdr:cNvPr id="4105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39</xdr:col>
      <xdr:colOff>733425</xdr:colOff>
      <xdr:row>146</xdr:row>
      <xdr:rowOff>9525</xdr:rowOff>
    </xdr:from>
    <xdr:to>
      <xdr:col>46</xdr:col>
      <xdr:colOff>304800</xdr:colOff>
      <xdr:row>160</xdr:row>
      <xdr:rowOff>123825</xdr:rowOff>
    </xdr:to>
    <xdr:graphicFrame macro="">
      <xdr:nvGraphicFramePr>
        <xdr:cNvPr id="4106" name="Chart 1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5</xdr:col>
      <xdr:colOff>19050</xdr:colOff>
      <xdr:row>14</xdr:row>
      <xdr:rowOff>9525</xdr:rowOff>
    </xdr:to>
    <xdr:graphicFrame macro="">
      <xdr:nvGraphicFramePr>
        <xdr:cNvPr id="5121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9525</xdr:colOff>
      <xdr:row>0</xdr:row>
      <xdr:rowOff>19050</xdr:rowOff>
    </xdr:from>
    <xdr:to>
      <xdr:col>20</xdr:col>
      <xdr:colOff>9525</xdr:colOff>
      <xdr:row>14</xdr:row>
      <xdr:rowOff>152400</xdr:rowOff>
    </xdr:to>
    <xdr:graphicFrame macro="">
      <xdr:nvGraphicFramePr>
        <xdr:cNvPr id="512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30</xdr:row>
      <xdr:rowOff>19050</xdr:rowOff>
    </xdr:from>
    <xdr:to>
      <xdr:col>5</xdr:col>
      <xdr:colOff>19050</xdr:colOff>
      <xdr:row>44</xdr:row>
      <xdr:rowOff>142875</xdr:rowOff>
    </xdr:to>
    <xdr:graphicFrame macro="">
      <xdr:nvGraphicFramePr>
        <xdr:cNvPr id="5123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15</xdr:row>
      <xdr:rowOff>0</xdr:rowOff>
    </xdr:from>
    <xdr:to>
      <xdr:col>5</xdr:col>
      <xdr:colOff>19050</xdr:colOff>
      <xdr:row>28</xdr:row>
      <xdr:rowOff>133350</xdr:rowOff>
    </xdr:to>
    <xdr:graphicFrame macro="">
      <xdr:nvGraphicFramePr>
        <xdr:cNvPr id="5124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752475</xdr:colOff>
      <xdr:row>0</xdr:row>
      <xdr:rowOff>0</xdr:rowOff>
    </xdr:from>
    <xdr:to>
      <xdr:col>12</xdr:col>
      <xdr:colOff>0</xdr:colOff>
      <xdr:row>13</xdr:row>
      <xdr:rowOff>9525</xdr:rowOff>
    </xdr:to>
    <xdr:graphicFrame macro="">
      <xdr:nvGraphicFramePr>
        <xdr:cNvPr id="5125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19050</xdr:colOff>
      <xdr:row>15</xdr:row>
      <xdr:rowOff>28575</xdr:rowOff>
    </xdr:from>
    <xdr:to>
      <xdr:col>12</xdr:col>
      <xdr:colOff>9525</xdr:colOff>
      <xdr:row>29</xdr:row>
      <xdr:rowOff>114300</xdr:rowOff>
    </xdr:to>
    <xdr:graphicFrame macro="">
      <xdr:nvGraphicFramePr>
        <xdr:cNvPr id="5126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16</xdr:col>
      <xdr:colOff>19050</xdr:colOff>
      <xdr:row>17</xdr:row>
      <xdr:rowOff>9525</xdr:rowOff>
    </xdr:from>
    <xdr:to>
      <xdr:col>19</xdr:col>
      <xdr:colOff>723900</xdr:colOff>
      <xdr:row>31</xdr:row>
      <xdr:rowOff>152400</xdr:rowOff>
    </xdr:to>
    <xdr:graphicFrame macro="">
      <xdr:nvGraphicFramePr>
        <xdr:cNvPr id="5127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28575</xdr:colOff>
      <xdr:row>34</xdr:row>
      <xdr:rowOff>9525</xdr:rowOff>
    </xdr:from>
    <xdr:to>
      <xdr:col>20</xdr:col>
      <xdr:colOff>38100</xdr:colOff>
      <xdr:row>49</xdr:row>
      <xdr:rowOff>142875</xdr:rowOff>
    </xdr:to>
    <xdr:graphicFrame macro="">
      <xdr:nvGraphicFramePr>
        <xdr:cNvPr id="5128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Relationship Id="rId5" Type="http://schemas.openxmlformats.org/officeDocument/2006/relationships/oleObject" Target="../embeddings/oleObject2.bin"/><Relationship Id="rId4" Type="http://schemas.openxmlformats.org/officeDocument/2006/relationships/oleObject" Target="../embeddings/oleObject1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3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Relationship Id="rId4" Type="http://schemas.openxmlformats.org/officeDocument/2006/relationships/oleObject" Target="../embeddings/oleObject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36"/>
  <sheetViews>
    <sheetView zoomScale="75" workbookViewId="0"/>
  </sheetViews>
  <sheetFormatPr baseColWidth="10" defaultRowHeight="12.75"/>
  <cols>
    <col min="5" max="5" width="12" customWidth="1"/>
    <col min="7" max="7" width="13" customWidth="1"/>
  </cols>
  <sheetData>
    <row r="1" spans="1:13">
      <c r="A1" s="1" t="s">
        <v>0</v>
      </c>
      <c r="B1" s="3"/>
      <c r="C1" s="3"/>
      <c r="D1" s="3"/>
      <c r="E1" s="3"/>
    </row>
    <row r="4" spans="1:13">
      <c r="A4" s="1" t="s">
        <v>1</v>
      </c>
    </row>
    <row r="5" spans="1:13">
      <c r="A5" s="1" t="s">
        <v>2</v>
      </c>
      <c r="H5" s="5" t="s">
        <v>3</v>
      </c>
    </row>
    <row r="6" spans="1:13">
      <c r="A6" t="s">
        <v>4</v>
      </c>
      <c r="F6" t="s">
        <v>5</v>
      </c>
      <c r="H6" s="5" t="s">
        <v>6</v>
      </c>
      <c r="I6" t="s">
        <v>5</v>
      </c>
      <c r="M6" t="s">
        <v>7</v>
      </c>
    </row>
    <row r="7" spans="1:13">
      <c r="A7" s="2" t="s">
        <v>8</v>
      </c>
      <c r="B7" t="s">
        <v>9</v>
      </c>
      <c r="C7" t="s">
        <v>10</v>
      </c>
      <c r="D7" t="s">
        <v>11</v>
      </c>
      <c r="E7" t="s">
        <v>12</v>
      </c>
      <c r="F7" t="s">
        <v>13</v>
      </c>
      <c r="G7" t="s">
        <v>14</v>
      </c>
      <c r="H7" t="s">
        <v>15</v>
      </c>
      <c r="I7" t="s">
        <v>16</v>
      </c>
      <c r="M7" t="s">
        <v>17</v>
      </c>
    </row>
    <row r="8" spans="1:13">
      <c r="A8">
        <v>1</v>
      </c>
      <c r="B8">
        <v>0.95</v>
      </c>
      <c r="D8">
        <v>0.97799999999999998</v>
      </c>
      <c r="E8">
        <v>4.1000000000000002E-2</v>
      </c>
      <c r="F8">
        <v>14.9</v>
      </c>
      <c r="G8">
        <v>200</v>
      </c>
      <c r="H8">
        <f>+(E8/D$8)*1*((0.2/I8)*0.9)</f>
        <v>0.50644377650594985</v>
      </c>
      <c r="I8">
        <f>+F8/1000</f>
        <v>1.49E-2</v>
      </c>
      <c r="M8">
        <v>8.76</v>
      </c>
    </row>
    <row r="9" spans="1:13">
      <c r="A9">
        <v>2</v>
      </c>
      <c r="B9">
        <v>0.86</v>
      </c>
      <c r="E9">
        <v>8.4000000000000005E-2</v>
      </c>
      <c r="F9">
        <v>14.9</v>
      </c>
      <c r="G9">
        <v>0.2</v>
      </c>
      <c r="H9">
        <f t="shared" ref="H9:H24" si="0">+(E9/D$8)*1*((0.2/I9)*0.9)</f>
        <v>1.0375921274756044</v>
      </c>
      <c r="I9">
        <f t="shared" ref="I9:I24" si="1">+F9/1000</f>
        <v>1.49E-2</v>
      </c>
    </row>
    <row r="10" spans="1:13">
      <c r="A10">
        <v>3</v>
      </c>
      <c r="B10">
        <v>1.21</v>
      </c>
      <c r="E10">
        <v>0.156</v>
      </c>
      <c r="F10">
        <v>16.600000000000001</v>
      </c>
      <c r="H10">
        <f t="shared" si="0"/>
        <v>1.7296178579348069</v>
      </c>
      <c r="I10">
        <f t="shared" si="1"/>
        <v>1.66E-2</v>
      </c>
    </row>
    <row r="11" spans="1:13">
      <c r="A11">
        <v>4</v>
      </c>
      <c r="B11">
        <v>0.94</v>
      </c>
      <c r="E11">
        <v>6.2E-2</v>
      </c>
      <c r="F11">
        <v>12.7</v>
      </c>
      <c r="H11">
        <f t="shared" si="0"/>
        <v>0.89850731848702969</v>
      </c>
      <c r="I11">
        <f t="shared" si="1"/>
        <v>1.2699999999999999E-2</v>
      </c>
    </row>
    <row r="12" spans="1:13">
      <c r="A12">
        <v>5</v>
      </c>
      <c r="B12">
        <v>1.23</v>
      </c>
      <c r="E12">
        <v>0.13800000000000001</v>
      </c>
      <c r="F12">
        <v>22.2</v>
      </c>
      <c r="H12">
        <f t="shared" si="0"/>
        <v>1.144088874150224</v>
      </c>
      <c r="I12">
        <f t="shared" si="1"/>
        <v>2.2200000000000001E-2</v>
      </c>
    </row>
    <row r="14" spans="1:13">
      <c r="A14">
        <v>6</v>
      </c>
      <c r="B14">
        <v>1.29</v>
      </c>
      <c r="E14">
        <v>0.185</v>
      </c>
      <c r="F14">
        <v>16.8</v>
      </c>
      <c r="H14">
        <f t="shared" si="0"/>
        <v>2.0267309377738827</v>
      </c>
      <c r="I14">
        <f t="shared" si="1"/>
        <v>1.6800000000000002E-2</v>
      </c>
      <c r="M14">
        <v>8.6199999999999992</v>
      </c>
    </row>
    <row r="15" spans="1:13">
      <c r="A15">
        <v>7</v>
      </c>
      <c r="B15">
        <v>1.21</v>
      </c>
      <c r="E15">
        <v>8.1000000000000003E-2</v>
      </c>
      <c r="F15">
        <v>16.100000000000001</v>
      </c>
      <c r="H15">
        <f t="shared" si="0"/>
        <v>0.92596120870327336</v>
      </c>
      <c r="I15">
        <f t="shared" si="1"/>
        <v>1.61E-2</v>
      </c>
    </row>
    <row r="16" spans="1:13">
      <c r="A16">
        <v>8</v>
      </c>
      <c r="B16">
        <v>1.1299999999999999</v>
      </c>
      <c r="E16">
        <v>0.111</v>
      </c>
      <c r="F16">
        <v>18.899999999999999</v>
      </c>
      <c r="H16">
        <f t="shared" si="0"/>
        <v>1.0809231668127373</v>
      </c>
      <c r="I16">
        <f t="shared" si="1"/>
        <v>1.89E-2</v>
      </c>
    </row>
    <row r="17" spans="1:15">
      <c r="A17">
        <v>9</v>
      </c>
      <c r="B17">
        <v>0.98</v>
      </c>
      <c r="E17">
        <v>0.11600000000000001</v>
      </c>
      <c r="F17">
        <v>19.899999999999999</v>
      </c>
      <c r="H17">
        <f t="shared" si="0"/>
        <v>1.0728489071122489</v>
      </c>
      <c r="I17">
        <f t="shared" si="1"/>
        <v>1.9899999999999998E-2</v>
      </c>
    </row>
    <row r="18" spans="1:15">
      <c r="A18">
        <v>10</v>
      </c>
      <c r="B18">
        <v>0.99</v>
      </c>
      <c r="E18">
        <v>9.2999999999999999E-2</v>
      </c>
      <c r="F18">
        <v>14.6</v>
      </c>
      <c r="H18">
        <f t="shared" si="0"/>
        <v>1.1723674258341039</v>
      </c>
      <c r="I18">
        <f t="shared" si="1"/>
        <v>1.46E-2</v>
      </c>
    </row>
    <row r="20" spans="1:15">
      <c r="A20">
        <v>11</v>
      </c>
      <c r="B20">
        <v>0.96</v>
      </c>
      <c r="E20">
        <v>6.2E-2</v>
      </c>
      <c r="F20">
        <v>18.2</v>
      </c>
      <c r="H20">
        <f t="shared" si="0"/>
        <v>0.62698038158160863</v>
      </c>
      <c r="I20">
        <f t="shared" si="1"/>
        <v>1.8200000000000001E-2</v>
      </c>
    </row>
    <row r="21" spans="1:15">
      <c r="A21">
        <v>12</v>
      </c>
      <c r="B21">
        <v>1.78</v>
      </c>
      <c r="E21">
        <v>9.7000000000000003E-2</v>
      </c>
      <c r="F21">
        <v>31.2</v>
      </c>
      <c r="H21">
        <f t="shared" si="0"/>
        <v>0.57220386974988213</v>
      </c>
      <c r="I21">
        <f t="shared" si="1"/>
        <v>3.1199999999999999E-2</v>
      </c>
    </row>
    <row r="22" spans="1:15">
      <c r="A22">
        <v>13</v>
      </c>
      <c r="B22">
        <v>1.73</v>
      </c>
      <c r="E22">
        <v>7.9000000000000001E-2</v>
      </c>
      <c r="F22">
        <v>27.2</v>
      </c>
      <c r="H22">
        <f t="shared" si="0"/>
        <v>0.53455431252255503</v>
      </c>
      <c r="I22">
        <f t="shared" si="1"/>
        <v>2.7199999999999998E-2</v>
      </c>
    </row>
    <row r="23" spans="1:15">
      <c r="A23">
        <v>14</v>
      </c>
      <c r="B23">
        <v>1.07</v>
      </c>
      <c r="E23">
        <v>8.5000000000000006E-2</v>
      </c>
      <c r="F23">
        <v>27.3</v>
      </c>
      <c r="H23">
        <f t="shared" si="0"/>
        <v>0.57304658531652397</v>
      </c>
      <c r="I23">
        <f t="shared" si="1"/>
        <v>2.7300000000000001E-2</v>
      </c>
    </row>
    <row r="24" spans="1:15">
      <c r="A24">
        <v>15</v>
      </c>
      <c r="B24">
        <v>0.94</v>
      </c>
      <c r="E24">
        <v>4.4999999999999998E-2</v>
      </c>
      <c r="F24">
        <v>15.4</v>
      </c>
      <c r="H24">
        <f t="shared" si="0"/>
        <v>0.53780575252967888</v>
      </c>
      <c r="I24">
        <f t="shared" si="1"/>
        <v>1.54E-2</v>
      </c>
    </row>
    <row r="26" spans="1:15">
      <c r="A26">
        <v>16</v>
      </c>
      <c r="B26">
        <v>1.91</v>
      </c>
      <c r="E26">
        <v>0.127</v>
      </c>
      <c r="F26">
        <v>22.8</v>
      </c>
      <c r="H26">
        <f t="shared" ref="H26:H40" si="2">+(E26/D$8)*1*((0.2/I26)*0.9)</f>
        <v>1.0251856635453667</v>
      </c>
      <c r="I26">
        <f t="shared" ref="I26:I40" si="3">+F26/1000</f>
        <v>2.2800000000000001E-2</v>
      </c>
      <c r="M26">
        <v>859</v>
      </c>
      <c r="N26">
        <v>35.200000000000003</v>
      </c>
      <c r="O26">
        <v>0.38800000000000001</v>
      </c>
    </row>
    <row r="27" spans="1:15">
      <c r="A27">
        <v>17</v>
      </c>
      <c r="B27">
        <v>1.04</v>
      </c>
      <c r="E27">
        <v>3.6999999999999998E-2</v>
      </c>
      <c r="F27">
        <v>14.9</v>
      </c>
      <c r="H27">
        <f t="shared" si="2"/>
        <v>0.45703462757854002</v>
      </c>
      <c r="I27">
        <f t="shared" si="3"/>
        <v>1.49E-2</v>
      </c>
      <c r="M27">
        <v>945</v>
      </c>
      <c r="N27">
        <v>25.4</v>
      </c>
      <c r="O27">
        <v>0.26900000000000002</v>
      </c>
    </row>
    <row r="28" spans="1:15">
      <c r="A28">
        <v>18</v>
      </c>
      <c r="B28">
        <v>1.52</v>
      </c>
      <c r="E28">
        <v>7.8E-2</v>
      </c>
      <c r="F28">
        <v>25.6</v>
      </c>
      <c r="H28">
        <f t="shared" si="2"/>
        <v>0.56077453987730064</v>
      </c>
      <c r="I28">
        <f t="shared" si="3"/>
        <v>2.5600000000000001E-2</v>
      </c>
      <c r="M28">
        <v>9.18</v>
      </c>
      <c r="N28">
        <v>37</v>
      </c>
      <c r="O28">
        <v>0.36699999999999999</v>
      </c>
    </row>
    <row r="29" spans="1:15">
      <c r="A29">
        <v>19</v>
      </c>
      <c r="B29">
        <v>1.1200000000000001</v>
      </c>
      <c r="E29">
        <v>0.06</v>
      </c>
      <c r="F29">
        <v>18.3</v>
      </c>
      <c r="H29">
        <f t="shared" si="2"/>
        <v>0.60343960575279088</v>
      </c>
      <c r="I29">
        <f t="shared" si="3"/>
        <v>1.83E-2</v>
      </c>
      <c r="M29">
        <v>8.6199999999999992</v>
      </c>
      <c r="N29">
        <v>26.5</v>
      </c>
      <c r="O29">
        <v>0.251</v>
      </c>
    </row>
    <row r="30" spans="1:15">
      <c r="A30">
        <v>20</v>
      </c>
      <c r="B30">
        <v>1.05</v>
      </c>
      <c r="E30">
        <v>3.4000000000000002E-2</v>
      </c>
      <c r="F30">
        <v>12.4</v>
      </c>
      <c r="H30">
        <f t="shared" si="2"/>
        <v>0.50465070255293887</v>
      </c>
      <c r="I30">
        <f t="shared" si="3"/>
        <v>1.24E-2</v>
      </c>
      <c r="M30">
        <v>815</v>
      </c>
      <c r="N30">
        <v>22.3</v>
      </c>
      <c r="O30">
        <v>0.251</v>
      </c>
    </row>
    <row r="32" spans="1:15">
      <c r="A32">
        <v>21</v>
      </c>
      <c r="B32">
        <v>1.27</v>
      </c>
      <c r="E32">
        <v>6.7000000000000004E-2</v>
      </c>
      <c r="F32">
        <v>16.600000000000001</v>
      </c>
      <c r="H32">
        <f t="shared" si="2"/>
        <v>0.74284869539507736</v>
      </c>
      <c r="I32">
        <f t="shared" si="3"/>
        <v>1.66E-2</v>
      </c>
      <c r="M32">
        <v>796</v>
      </c>
    </row>
    <row r="33" spans="1:13">
      <c r="A33">
        <v>22</v>
      </c>
      <c r="B33">
        <v>1.33</v>
      </c>
      <c r="E33">
        <v>5.5E-2</v>
      </c>
      <c r="F33">
        <v>10.3</v>
      </c>
      <c r="H33">
        <f t="shared" si="2"/>
        <v>0.98278634820418154</v>
      </c>
      <c r="I33">
        <f t="shared" si="3"/>
        <v>1.03E-2</v>
      </c>
      <c r="M33">
        <v>853</v>
      </c>
    </row>
    <row r="34" spans="1:13">
      <c r="A34">
        <v>23</v>
      </c>
      <c r="B34">
        <v>0.76</v>
      </c>
      <c r="E34">
        <v>5.8000000000000003E-2</v>
      </c>
      <c r="F34">
        <v>16.5</v>
      </c>
      <c r="H34">
        <f t="shared" si="2"/>
        <v>0.64696040156162871</v>
      </c>
      <c r="I34">
        <f t="shared" si="3"/>
        <v>1.6500000000000001E-2</v>
      </c>
    </row>
    <row r="35" spans="1:13">
      <c r="A35">
        <v>24</v>
      </c>
      <c r="B35">
        <v>0.78</v>
      </c>
      <c r="E35">
        <v>7.2999999999999995E-2</v>
      </c>
      <c r="F35">
        <v>12.3</v>
      </c>
      <c r="H35">
        <f t="shared" si="2"/>
        <v>1.0923238066736496</v>
      </c>
      <c r="I35">
        <f t="shared" si="3"/>
        <v>1.23E-2</v>
      </c>
      <c r="M35">
        <v>880</v>
      </c>
    </row>
    <row r="36" spans="1:13">
      <c r="A36">
        <v>25</v>
      </c>
      <c r="B36">
        <v>0.91</v>
      </c>
      <c r="E36">
        <v>5.8999999999999997E-2</v>
      </c>
      <c r="F36">
        <v>16</v>
      </c>
      <c r="H36">
        <f t="shared" si="2"/>
        <v>0.67868098159509194</v>
      </c>
      <c r="I36">
        <f t="shared" si="3"/>
        <v>1.6E-2</v>
      </c>
      <c r="M36">
        <v>888</v>
      </c>
    </row>
    <row r="38" spans="1:13">
      <c r="A38">
        <v>26</v>
      </c>
      <c r="B38">
        <v>1.1399999999999999</v>
      </c>
      <c r="E38">
        <v>0.28899999999999998</v>
      </c>
      <c r="F38">
        <v>22.6</v>
      </c>
      <c r="H38">
        <f t="shared" si="2"/>
        <v>2.3535479667734402</v>
      </c>
      <c r="I38">
        <f t="shared" si="3"/>
        <v>2.2600000000000002E-2</v>
      </c>
      <c r="M38">
        <v>817</v>
      </c>
    </row>
    <row r="39" spans="1:13">
      <c r="A39">
        <v>27</v>
      </c>
      <c r="B39">
        <v>0.68</v>
      </c>
      <c r="E39">
        <v>0.14399999999999999</v>
      </c>
      <c r="F39">
        <v>17</v>
      </c>
      <c r="H39">
        <f t="shared" si="2"/>
        <v>1.5590039696860336</v>
      </c>
      <c r="I39">
        <f t="shared" si="3"/>
        <v>1.7000000000000001E-2</v>
      </c>
    </row>
    <row r="40" spans="1:13">
      <c r="A40">
        <v>28</v>
      </c>
      <c r="B40">
        <v>0.99</v>
      </c>
      <c r="E40">
        <v>0.224</v>
      </c>
      <c r="F40">
        <v>23.8</v>
      </c>
      <c r="H40">
        <f t="shared" si="2"/>
        <v>1.7322266329844822</v>
      </c>
      <c r="I40">
        <f t="shared" si="3"/>
        <v>2.3800000000000002E-2</v>
      </c>
      <c r="M40">
        <v>8.5399999999999991</v>
      </c>
    </row>
    <row r="41" spans="1:13">
      <c r="A41">
        <v>29</v>
      </c>
      <c r="B41">
        <v>1</v>
      </c>
      <c r="E41">
        <v>0.105</v>
      </c>
      <c r="F41">
        <v>19</v>
      </c>
      <c r="H41">
        <f t="shared" ref="H41:H42" si="4">+(E41/D$8)*1*((0.2/I41)*0.9)</f>
        <v>1.0171133354859543</v>
      </c>
      <c r="I41">
        <f t="shared" ref="I41:I56" si="5">+F41/1000</f>
        <v>1.9E-2</v>
      </c>
    </row>
    <row r="42" spans="1:13">
      <c r="A42">
        <v>30</v>
      </c>
      <c r="B42">
        <v>0.96</v>
      </c>
      <c r="E42">
        <v>0.158</v>
      </c>
      <c r="F42">
        <v>26.8</v>
      </c>
      <c r="H42">
        <f t="shared" si="4"/>
        <v>1.0850654701950371</v>
      </c>
      <c r="I42">
        <f t="shared" si="5"/>
        <v>2.6800000000000001E-2</v>
      </c>
      <c r="M42">
        <v>8.66</v>
      </c>
    </row>
    <row r="44" spans="1:13">
      <c r="A44">
        <v>31</v>
      </c>
      <c r="B44">
        <v>0.71</v>
      </c>
      <c r="E44">
        <v>5.8000000000000003E-2</v>
      </c>
      <c r="M44">
        <v>767</v>
      </c>
    </row>
    <row r="45" spans="1:13">
      <c r="A45">
        <v>32</v>
      </c>
      <c r="B45">
        <v>0.62</v>
      </c>
      <c r="E45">
        <v>0.13200000000000001</v>
      </c>
      <c r="M45">
        <v>823</v>
      </c>
    </row>
    <row r="46" spans="1:13">
      <c r="A46">
        <v>33</v>
      </c>
      <c r="B46">
        <v>0.64</v>
      </c>
      <c r="E46">
        <v>0.12</v>
      </c>
    </row>
    <row r="51" spans="1:14">
      <c r="A51" s="1" t="s">
        <v>1</v>
      </c>
    </row>
    <row r="52" spans="1:14">
      <c r="A52" s="1" t="s">
        <v>18</v>
      </c>
    </row>
    <row r="53" spans="1:14">
      <c r="H53" t="s">
        <v>19</v>
      </c>
    </row>
    <row r="54" spans="1:14">
      <c r="A54" t="s">
        <v>4</v>
      </c>
      <c r="F54" t="s">
        <v>5</v>
      </c>
      <c r="H54" t="s">
        <v>6</v>
      </c>
      <c r="M54" t="s">
        <v>7</v>
      </c>
    </row>
    <row r="55" spans="1:14">
      <c r="A55" s="2" t="s">
        <v>8</v>
      </c>
      <c r="B55" t="s">
        <v>9</v>
      </c>
      <c r="C55" t="s">
        <v>10</v>
      </c>
      <c r="D55" t="s">
        <v>11</v>
      </c>
      <c r="E55" t="s">
        <v>12</v>
      </c>
      <c r="F55" t="s">
        <v>20</v>
      </c>
      <c r="G55" t="s">
        <v>14</v>
      </c>
      <c r="H55" t="s">
        <v>15</v>
      </c>
      <c r="M55" t="s">
        <v>17</v>
      </c>
      <c r="N55" t="s">
        <v>21</v>
      </c>
    </row>
    <row r="56" spans="1:14">
      <c r="A56">
        <v>1</v>
      </c>
      <c r="B56">
        <v>1.1200000000000001</v>
      </c>
      <c r="D56">
        <v>0.92600000000000005</v>
      </c>
      <c r="E56">
        <v>2.1000000000000001E-2</v>
      </c>
      <c r="F56">
        <v>56.3</v>
      </c>
      <c r="G56">
        <v>200</v>
      </c>
      <c r="H56">
        <f>+(E56/D$56)*1*((0.2/I56)*0.9)</f>
        <v>7.2505744833486166E-2</v>
      </c>
      <c r="I56">
        <f t="shared" si="5"/>
        <v>5.6299999999999996E-2</v>
      </c>
      <c r="M56">
        <v>897</v>
      </c>
      <c r="N56">
        <v>1172</v>
      </c>
    </row>
    <row r="57" spans="1:14">
      <c r="A57">
        <v>2</v>
      </c>
      <c r="B57">
        <v>1.4</v>
      </c>
      <c r="E57">
        <v>6.4000000000000001E-2</v>
      </c>
      <c r="F57">
        <v>36.9</v>
      </c>
      <c r="H57">
        <f t="shared" ref="H57:H72" si="6">+(E57/D$56)*1*((0.2/I57)*0.9)</f>
        <v>0.33714376020650061</v>
      </c>
      <c r="I57">
        <f t="shared" ref="I57:I72" si="7">+F57/1000</f>
        <v>3.6899999999999995E-2</v>
      </c>
      <c r="M57">
        <v>832</v>
      </c>
    </row>
    <row r="58" spans="1:14">
      <c r="A58">
        <v>3</v>
      </c>
      <c r="B58">
        <v>1.38</v>
      </c>
      <c r="E58">
        <v>0.28899999999999998</v>
      </c>
      <c r="F58">
        <v>65.3</v>
      </c>
      <c r="H58">
        <f t="shared" si="6"/>
        <v>0.86029258547524468</v>
      </c>
      <c r="I58">
        <f t="shared" si="7"/>
        <v>6.5299999999999997E-2</v>
      </c>
      <c r="M58">
        <v>918</v>
      </c>
    </row>
    <row r="59" spans="1:14">
      <c r="A59">
        <v>4</v>
      </c>
      <c r="B59">
        <v>1.3</v>
      </c>
      <c r="F59">
        <v>60</v>
      </c>
      <c r="I59">
        <f t="shared" si="7"/>
        <v>0.06</v>
      </c>
      <c r="M59">
        <v>1009</v>
      </c>
    </row>
    <row r="60" spans="1:14">
      <c r="A60">
        <v>5</v>
      </c>
      <c r="B60">
        <v>1.37</v>
      </c>
      <c r="E60">
        <v>0.15</v>
      </c>
      <c r="F60">
        <v>62.9</v>
      </c>
      <c r="H60">
        <f t="shared" si="6"/>
        <v>0.46355592029585174</v>
      </c>
      <c r="I60">
        <f t="shared" si="7"/>
        <v>6.2899999999999998E-2</v>
      </c>
      <c r="M60">
        <v>856</v>
      </c>
    </row>
    <row r="61" spans="1:14">
      <c r="M61" s="5" t="s">
        <v>22</v>
      </c>
    </row>
    <row r="62" spans="1:14">
      <c r="A62">
        <v>6</v>
      </c>
      <c r="B62">
        <v>1.54</v>
      </c>
      <c r="E62">
        <v>0.22900000000000001</v>
      </c>
      <c r="F62">
        <v>63.3</v>
      </c>
      <c r="H62">
        <f t="shared" si="6"/>
        <v>0.70322336298404198</v>
      </c>
      <c r="I62">
        <f t="shared" si="7"/>
        <v>6.3299999999999995E-2</v>
      </c>
      <c r="M62" s="4"/>
    </row>
    <row r="63" spans="1:14">
      <c r="A63">
        <v>7</v>
      </c>
      <c r="B63">
        <v>1.58</v>
      </c>
      <c r="E63">
        <v>0.09</v>
      </c>
      <c r="F63">
        <v>89.1</v>
      </c>
      <c r="H63">
        <f t="shared" si="6"/>
        <v>0.19634792852935401</v>
      </c>
      <c r="I63">
        <f t="shared" si="7"/>
        <v>8.9099999999999999E-2</v>
      </c>
      <c r="M63">
        <v>832</v>
      </c>
    </row>
    <row r="64" spans="1:14">
      <c r="A64">
        <v>8</v>
      </c>
      <c r="B64">
        <v>1.7</v>
      </c>
      <c r="E64">
        <v>7.5999999999999998E-2</v>
      </c>
      <c r="F64">
        <v>67.8</v>
      </c>
      <c r="H64">
        <f t="shared" si="6"/>
        <v>0.21789407289894686</v>
      </c>
      <c r="I64">
        <f t="shared" si="7"/>
        <v>6.7799999999999999E-2</v>
      </c>
      <c r="M64">
        <v>945</v>
      </c>
    </row>
    <row r="65" spans="1:13">
      <c r="A65">
        <v>9</v>
      </c>
      <c r="B65">
        <v>1.25</v>
      </c>
      <c r="E65">
        <v>0.26800000000000002</v>
      </c>
      <c r="F65">
        <v>48.3</v>
      </c>
      <c r="H65">
        <f t="shared" si="6"/>
        <v>1.0785720993252219</v>
      </c>
      <c r="I65">
        <f t="shared" si="7"/>
        <v>4.8299999999999996E-2</v>
      </c>
      <c r="M65">
        <v>812</v>
      </c>
    </row>
    <row r="66" spans="1:13">
      <c r="A66">
        <v>10</v>
      </c>
      <c r="B66">
        <v>1.0900000000000001</v>
      </c>
      <c r="E66">
        <v>7.2999999999999995E-2</v>
      </c>
      <c r="F66">
        <v>50.4</v>
      </c>
      <c r="H66">
        <f t="shared" si="6"/>
        <v>0.28154890465905585</v>
      </c>
      <c r="I66">
        <f t="shared" si="7"/>
        <v>5.04E-2</v>
      </c>
    </row>
    <row r="68" spans="1:13">
      <c r="A68">
        <v>11</v>
      </c>
      <c r="B68">
        <v>1.04</v>
      </c>
      <c r="E68">
        <v>6.0000000000000001E-3</v>
      </c>
      <c r="F68">
        <v>45</v>
      </c>
      <c r="H68">
        <f t="shared" si="6"/>
        <v>2.591792656587473E-2</v>
      </c>
      <c r="I68">
        <f t="shared" si="7"/>
        <v>4.4999999999999998E-2</v>
      </c>
    </row>
    <row r="69" spans="1:13">
      <c r="A69">
        <v>12</v>
      </c>
      <c r="B69">
        <v>0.97</v>
      </c>
      <c r="E69">
        <v>0.112</v>
      </c>
      <c r="F69">
        <v>53</v>
      </c>
      <c r="H69">
        <f t="shared" si="6"/>
        <v>0.41077468519499577</v>
      </c>
      <c r="I69">
        <f t="shared" si="7"/>
        <v>5.2999999999999999E-2</v>
      </c>
    </row>
    <row r="70" spans="1:13">
      <c r="A70">
        <v>13</v>
      </c>
      <c r="B70">
        <v>1.29</v>
      </c>
      <c r="E70">
        <v>7.9000000000000001E-2</v>
      </c>
      <c r="F70">
        <v>64.400000000000006</v>
      </c>
      <c r="H70">
        <f t="shared" si="6"/>
        <v>0.23845297345156488</v>
      </c>
      <c r="I70">
        <f t="shared" si="7"/>
        <v>6.4399999999999999E-2</v>
      </c>
    </row>
    <row r="71" spans="1:13">
      <c r="A71">
        <v>14</v>
      </c>
      <c r="B71">
        <v>1.48</v>
      </c>
      <c r="E71">
        <v>0.251</v>
      </c>
      <c r="F71">
        <v>72.7</v>
      </c>
      <c r="H71">
        <f t="shared" si="6"/>
        <v>0.6711210008288746</v>
      </c>
      <c r="I71">
        <f t="shared" si="7"/>
        <v>7.2700000000000001E-2</v>
      </c>
    </row>
    <row r="72" spans="1:13">
      <c r="A72">
        <v>15</v>
      </c>
      <c r="B72">
        <v>1.5</v>
      </c>
      <c r="E72">
        <v>0.23</v>
      </c>
      <c r="F72">
        <v>76.3</v>
      </c>
      <c r="H72">
        <f t="shared" si="6"/>
        <v>0.58595574477239731</v>
      </c>
      <c r="I72">
        <f t="shared" si="7"/>
        <v>7.6299999999999993E-2</v>
      </c>
      <c r="M72">
        <v>821</v>
      </c>
    </row>
    <row r="74" spans="1:13">
      <c r="A74">
        <v>16</v>
      </c>
      <c r="B74">
        <v>1.1100000000000001</v>
      </c>
      <c r="E74">
        <v>0.14000000000000001</v>
      </c>
      <c r="F74">
        <v>51.7</v>
      </c>
      <c r="H74">
        <f t="shared" ref="H74:H88" si="8">+(E74/D$56)*1*((0.2/I74)*0.9)</f>
        <v>0.52637955307869377</v>
      </c>
      <c r="I74">
        <f t="shared" ref="I74:I88" si="9">+F74/1000</f>
        <v>5.1700000000000003E-2</v>
      </c>
    </row>
    <row r="75" spans="1:13">
      <c r="A75">
        <v>17</v>
      </c>
      <c r="B75">
        <v>1.24</v>
      </c>
      <c r="E75">
        <v>9.5000000000000001E-2</v>
      </c>
      <c r="F75">
        <v>70.3</v>
      </c>
      <c r="H75">
        <f t="shared" si="8"/>
        <v>0.26268168816764931</v>
      </c>
      <c r="I75">
        <f t="shared" si="9"/>
        <v>7.0300000000000001E-2</v>
      </c>
      <c r="M75">
        <v>842</v>
      </c>
    </row>
    <row r="76" spans="1:13">
      <c r="A76">
        <v>18</v>
      </c>
      <c r="B76">
        <v>1.1000000000000001</v>
      </c>
      <c r="E76">
        <v>0.155</v>
      </c>
      <c r="F76">
        <v>49.6</v>
      </c>
      <c r="H76">
        <f t="shared" si="8"/>
        <v>0.60745140388768892</v>
      </c>
      <c r="I76">
        <f t="shared" si="9"/>
        <v>4.9599999999999998E-2</v>
      </c>
    </row>
    <row r="77" spans="1:13">
      <c r="A77">
        <v>19</v>
      </c>
      <c r="B77">
        <v>1.08</v>
      </c>
      <c r="E77">
        <v>0.1</v>
      </c>
      <c r="F77">
        <v>46.2</v>
      </c>
      <c r="H77">
        <f t="shared" si="8"/>
        <v>0.42074556113433004</v>
      </c>
      <c r="I77">
        <f t="shared" si="9"/>
        <v>4.6200000000000005E-2</v>
      </c>
    </row>
    <row r="78" spans="1:13">
      <c r="A78">
        <v>20</v>
      </c>
      <c r="B78">
        <v>1.1599999999999999</v>
      </c>
      <c r="E78">
        <v>0.104</v>
      </c>
      <c r="F78">
        <v>53.5</v>
      </c>
      <c r="H78">
        <f t="shared" si="8"/>
        <v>0.3778688359136877</v>
      </c>
      <c r="I78">
        <f t="shared" si="9"/>
        <v>5.3499999999999999E-2</v>
      </c>
      <c r="M78">
        <v>964</v>
      </c>
    </row>
    <row r="80" spans="1:13">
      <c r="A80">
        <v>21</v>
      </c>
      <c r="B80">
        <v>1.25</v>
      </c>
      <c r="E80">
        <v>9.7000000000000003E-2</v>
      </c>
      <c r="F80">
        <v>56.5</v>
      </c>
      <c r="H80">
        <f t="shared" si="8"/>
        <v>0.333721974808387</v>
      </c>
      <c r="I80">
        <f t="shared" si="9"/>
        <v>5.6500000000000002E-2</v>
      </c>
    </row>
    <row r="81" spans="1:13">
      <c r="A81">
        <v>22</v>
      </c>
      <c r="B81">
        <v>0.95</v>
      </c>
      <c r="E81">
        <v>0.11600000000000001</v>
      </c>
      <c r="F81">
        <v>52.6</v>
      </c>
      <c r="H81">
        <f t="shared" si="8"/>
        <v>0.42868053445458199</v>
      </c>
      <c r="I81">
        <f t="shared" si="9"/>
        <v>5.2600000000000001E-2</v>
      </c>
    </row>
    <row r="82" spans="1:13">
      <c r="A82">
        <v>23</v>
      </c>
      <c r="B82">
        <v>0.91</v>
      </c>
      <c r="E82">
        <v>0.14099999999999999</v>
      </c>
      <c r="F82">
        <v>39</v>
      </c>
      <c r="H82">
        <f t="shared" si="8"/>
        <v>0.70277454726698785</v>
      </c>
      <c r="I82">
        <f t="shared" si="9"/>
        <v>3.9E-2</v>
      </c>
    </row>
    <row r="83" spans="1:13">
      <c r="A83">
        <v>24</v>
      </c>
      <c r="B83">
        <v>1.3</v>
      </c>
      <c r="E83">
        <v>8.5999999999999993E-2</v>
      </c>
      <c r="F83">
        <v>56.4</v>
      </c>
      <c r="H83">
        <f t="shared" si="8"/>
        <v>0.29640181976931207</v>
      </c>
      <c r="I83">
        <f t="shared" si="9"/>
        <v>5.6399999999999999E-2</v>
      </c>
    </row>
    <row r="84" spans="1:13">
      <c r="A84">
        <v>25</v>
      </c>
      <c r="B84">
        <v>1.45</v>
      </c>
      <c r="E84">
        <v>0.125</v>
      </c>
      <c r="F84">
        <v>63.8</v>
      </c>
      <c r="H84">
        <f t="shared" si="8"/>
        <v>0.38084727516469535</v>
      </c>
      <c r="I84">
        <f t="shared" si="9"/>
        <v>6.3799999999999996E-2</v>
      </c>
    </row>
    <row r="86" spans="1:13">
      <c r="A86">
        <v>26</v>
      </c>
      <c r="B86">
        <v>1.94</v>
      </c>
      <c r="E86">
        <v>8.0000000000000002E-3</v>
      </c>
      <c r="F86">
        <v>63.6</v>
      </c>
      <c r="H86">
        <f t="shared" si="8"/>
        <v>2.4450874118749751E-2</v>
      </c>
      <c r="I86">
        <f t="shared" si="9"/>
        <v>6.3600000000000004E-2</v>
      </c>
      <c r="M86">
        <v>940</v>
      </c>
    </row>
    <row r="87" spans="1:13">
      <c r="A87">
        <v>27</v>
      </c>
      <c r="B87">
        <v>1.32</v>
      </c>
      <c r="E87">
        <v>8.5000000000000006E-2</v>
      </c>
      <c r="F87">
        <v>66.8</v>
      </c>
      <c r="H87">
        <f t="shared" si="8"/>
        <v>0.24734548182253205</v>
      </c>
      <c r="I87">
        <f t="shared" si="9"/>
        <v>6.6799999999999998E-2</v>
      </c>
    </row>
    <row r="88" spans="1:13">
      <c r="A88">
        <v>28</v>
      </c>
      <c r="B88">
        <v>1.64</v>
      </c>
      <c r="E88">
        <v>0.112</v>
      </c>
      <c r="F88">
        <v>68.2</v>
      </c>
      <c r="H88">
        <f t="shared" si="8"/>
        <v>0.31922372896385298</v>
      </c>
      <c r="I88">
        <f t="shared" si="9"/>
        <v>6.8199999999999997E-2</v>
      </c>
      <c r="M88">
        <v>1039</v>
      </c>
    </row>
    <row r="89" spans="1:13">
      <c r="A89">
        <v>29</v>
      </c>
      <c r="B89">
        <v>1.34</v>
      </c>
      <c r="E89">
        <v>8.3000000000000004E-2</v>
      </c>
      <c r="F89">
        <v>80.400000000000006</v>
      </c>
      <c r="H89">
        <f t="shared" ref="H89:H90" si="10">+(E89/D$56)*1*((0.2/I89)*0.9)</f>
        <v>0.20067051352309728</v>
      </c>
      <c r="I89">
        <f t="shared" ref="I89:I103" si="11">+F89/1000</f>
        <v>8.0399999999999999E-2</v>
      </c>
      <c r="M89">
        <v>952</v>
      </c>
    </row>
    <row r="90" spans="1:13">
      <c r="A90">
        <v>30</v>
      </c>
      <c r="B90">
        <v>1.06</v>
      </c>
      <c r="E90">
        <v>0.128</v>
      </c>
      <c r="F90">
        <v>58.5</v>
      </c>
      <c r="H90">
        <f t="shared" si="10"/>
        <v>0.42531982056820067</v>
      </c>
      <c r="I90">
        <f t="shared" si="11"/>
        <v>5.8500000000000003E-2</v>
      </c>
      <c r="M90">
        <v>1013</v>
      </c>
    </row>
    <row r="91" spans="1:13">
      <c r="A91">
        <v>31</v>
      </c>
      <c r="B91">
        <v>1.07</v>
      </c>
      <c r="M91">
        <v>1012</v>
      </c>
    </row>
    <row r="94" spans="1:13">
      <c r="A94" s="1" t="s">
        <v>23</v>
      </c>
      <c r="B94" s="1"/>
    </row>
    <row r="95" spans="1:13">
      <c r="A95" s="1" t="s">
        <v>24</v>
      </c>
      <c r="B95" s="1"/>
    </row>
    <row r="96" spans="1:13">
      <c r="H96" t="s">
        <v>25</v>
      </c>
    </row>
    <row r="97" spans="1:15">
      <c r="A97" t="s">
        <v>4</v>
      </c>
      <c r="F97" t="s">
        <v>5</v>
      </c>
      <c r="H97" t="s">
        <v>6</v>
      </c>
      <c r="M97" t="s">
        <v>7</v>
      </c>
    </row>
    <row r="98" spans="1:15">
      <c r="A98" s="2" t="s">
        <v>8</v>
      </c>
      <c r="B98" t="s">
        <v>9</v>
      </c>
      <c r="C98" t="s">
        <v>10</v>
      </c>
      <c r="D98" t="s">
        <v>11</v>
      </c>
      <c r="E98" t="s">
        <v>12</v>
      </c>
      <c r="F98" t="s">
        <v>20</v>
      </c>
      <c r="G98" t="s">
        <v>14</v>
      </c>
      <c r="H98" t="s">
        <v>15</v>
      </c>
      <c r="M98" t="s">
        <v>17</v>
      </c>
      <c r="N98" t="s">
        <v>21</v>
      </c>
      <c r="O98" t="s">
        <v>26</v>
      </c>
    </row>
    <row r="99" spans="1:15">
      <c r="A99">
        <v>1</v>
      </c>
      <c r="B99">
        <v>1.4</v>
      </c>
      <c r="D99">
        <v>0.91800000000000004</v>
      </c>
      <c r="E99">
        <v>0.113</v>
      </c>
      <c r="F99">
        <v>78.400000000000006</v>
      </c>
      <c r="G99">
        <v>200</v>
      </c>
      <c r="H99">
        <f>+(E99/D$99)*1*((0.2/I99)*0.9)</f>
        <v>0.28261304521808728</v>
      </c>
      <c r="I99">
        <f t="shared" si="11"/>
        <v>7.8400000000000011E-2</v>
      </c>
      <c r="M99">
        <v>773</v>
      </c>
      <c r="N99">
        <v>754</v>
      </c>
    </row>
    <row r="100" spans="1:15">
      <c r="A100">
        <v>2</v>
      </c>
      <c r="B100">
        <v>1.61</v>
      </c>
      <c r="E100">
        <v>0.23200000000000001</v>
      </c>
      <c r="F100">
        <v>73.5</v>
      </c>
      <c r="H100">
        <f t="shared" ref="H100:H115" si="12">+(E100/D$99)*1*((0.2/I100)*0.9)</f>
        <v>0.61891423235961063</v>
      </c>
      <c r="I100">
        <f t="shared" si="11"/>
        <v>7.3499999999999996E-2</v>
      </c>
      <c r="M100">
        <v>767</v>
      </c>
    </row>
    <row r="101" spans="1:15">
      <c r="A101">
        <v>3</v>
      </c>
      <c r="B101">
        <v>1.01</v>
      </c>
      <c r="E101">
        <v>3.4000000000000002E-2</v>
      </c>
      <c r="F101">
        <v>42.1</v>
      </c>
      <c r="H101">
        <f t="shared" si="12"/>
        <v>0.15835312747426764</v>
      </c>
      <c r="I101">
        <f t="shared" si="11"/>
        <v>4.2099999999999999E-2</v>
      </c>
      <c r="M101">
        <v>730</v>
      </c>
    </row>
    <row r="102" spans="1:15">
      <c r="A102">
        <v>4</v>
      </c>
      <c r="B102">
        <v>1.22</v>
      </c>
      <c r="E102">
        <v>8.4000000000000005E-2</v>
      </c>
      <c r="F102">
        <v>46.6</v>
      </c>
      <c r="H102">
        <f t="shared" si="12"/>
        <v>0.35344609946983085</v>
      </c>
      <c r="I102">
        <f t="shared" si="11"/>
        <v>4.6600000000000003E-2</v>
      </c>
      <c r="M102">
        <v>733</v>
      </c>
    </row>
    <row r="103" spans="1:15">
      <c r="A103">
        <v>5</v>
      </c>
      <c r="B103">
        <v>1.32</v>
      </c>
      <c r="E103">
        <v>0.11799999999999999</v>
      </c>
      <c r="F103">
        <v>56</v>
      </c>
      <c r="H103">
        <f t="shared" si="12"/>
        <v>0.4131652661064425</v>
      </c>
      <c r="I103">
        <f t="shared" si="11"/>
        <v>5.6000000000000001E-2</v>
      </c>
      <c r="M103">
        <v>711</v>
      </c>
    </row>
    <row r="105" spans="1:15">
      <c r="A105">
        <v>6</v>
      </c>
      <c r="B105">
        <v>1.24</v>
      </c>
      <c r="E105">
        <v>0.17199999999999999</v>
      </c>
      <c r="F105">
        <v>51</v>
      </c>
      <c r="H105">
        <f t="shared" si="12"/>
        <v>0.66128412149173388</v>
      </c>
      <c r="I105">
        <f t="shared" ref="I105:I120" si="13">+F105/1000</f>
        <v>5.0999999999999997E-2</v>
      </c>
    </row>
    <row r="106" spans="1:15">
      <c r="A106">
        <v>7</v>
      </c>
      <c r="B106">
        <v>1.17</v>
      </c>
      <c r="E106">
        <v>0.17199999999999999</v>
      </c>
      <c r="F106">
        <v>63.1</v>
      </c>
      <c r="H106">
        <f t="shared" si="12"/>
        <v>0.53447686523103688</v>
      </c>
      <c r="I106">
        <f t="shared" si="13"/>
        <v>6.3100000000000003E-2</v>
      </c>
      <c r="M106">
        <v>712</v>
      </c>
    </row>
    <row r="107" spans="1:15">
      <c r="A107">
        <v>8</v>
      </c>
      <c r="B107">
        <v>1.02</v>
      </c>
      <c r="E107">
        <v>7.0000000000000007E-2</v>
      </c>
      <c r="F107">
        <v>51.3</v>
      </c>
      <c r="H107">
        <f t="shared" si="12"/>
        <v>0.26755341512823455</v>
      </c>
      <c r="I107">
        <f t="shared" si="13"/>
        <v>5.1299999999999998E-2</v>
      </c>
      <c r="M107">
        <v>739</v>
      </c>
    </row>
    <row r="108" spans="1:15">
      <c r="A108">
        <v>9</v>
      </c>
      <c r="B108">
        <v>1.0900000000000001</v>
      </c>
      <c r="E108">
        <v>0.11600000000000001</v>
      </c>
      <c r="F108">
        <v>49.8</v>
      </c>
      <c r="H108">
        <f t="shared" si="12"/>
        <v>0.45672887628947162</v>
      </c>
      <c r="I108">
        <f t="shared" si="13"/>
        <v>4.9799999999999997E-2</v>
      </c>
      <c r="M108">
        <v>733</v>
      </c>
    </row>
    <row r="109" spans="1:15">
      <c r="A109">
        <v>10</v>
      </c>
      <c r="B109">
        <v>0.82</v>
      </c>
      <c r="E109">
        <v>7.1999999999999995E-2</v>
      </c>
      <c r="F109">
        <v>39.799999999999997</v>
      </c>
      <c r="H109">
        <f t="shared" si="12"/>
        <v>0.35471475022169674</v>
      </c>
      <c r="I109">
        <f t="shared" si="13"/>
        <v>3.9799999999999995E-2</v>
      </c>
      <c r="M109">
        <v>725</v>
      </c>
    </row>
    <row r="111" spans="1:15">
      <c r="A111">
        <v>11</v>
      </c>
      <c r="B111">
        <v>1.33</v>
      </c>
      <c r="E111">
        <v>0.13800000000000001</v>
      </c>
      <c r="F111">
        <v>66</v>
      </c>
      <c r="H111">
        <f t="shared" si="12"/>
        <v>0.40998217468805703</v>
      </c>
      <c r="I111">
        <f t="shared" si="13"/>
        <v>6.6000000000000003E-2</v>
      </c>
      <c r="M111">
        <v>728</v>
      </c>
      <c r="N111">
        <v>745</v>
      </c>
    </row>
    <row r="112" spans="1:15">
      <c r="A112">
        <v>12</v>
      </c>
      <c r="B112">
        <v>1.17</v>
      </c>
      <c r="E112">
        <v>0.189</v>
      </c>
      <c r="F112">
        <v>53.2</v>
      </c>
      <c r="H112">
        <f t="shared" si="12"/>
        <v>0.69659442724458198</v>
      </c>
      <c r="I112">
        <f t="shared" si="13"/>
        <v>5.3200000000000004E-2</v>
      </c>
      <c r="M112">
        <v>785</v>
      </c>
    </row>
    <row r="113" spans="1:14">
      <c r="A113">
        <v>13</v>
      </c>
      <c r="B113">
        <v>1.5</v>
      </c>
      <c r="E113">
        <v>0.14099999999999999</v>
      </c>
      <c r="F113">
        <v>68.3</v>
      </c>
      <c r="H113">
        <f t="shared" si="12"/>
        <v>0.40478856256997675</v>
      </c>
      <c r="I113">
        <f t="shared" si="13"/>
        <v>6.83E-2</v>
      </c>
      <c r="M113">
        <v>774</v>
      </c>
    </row>
    <row r="114" spans="1:14">
      <c r="A114">
        <v>14</v>
      </c>
      <c r="B114">
        <v>1.49</v>
      </c>
      <c r="E114">
        <v>0.127</v>
      </c>
      <c r="F114">
        <v>61.1</v>
      </c>
      <c r="H114">
        <f t="shared" si="12"/>
        <v>0.4075607329674914</v>
      </c>
      <c r="I114">
        <f t="shared" si="13"/>
        <v>6.1100000000000002E-2</v>
      </c>
      <c r="M114">
        <v>737</v>
      </c>
    </row>
    <row r="115" spans="1:14">
      <c r="A115">
        <v>15</v>
      </c>
      <c r="B115">
        <v>1.04</v>
      </c>
      <c r="E115">
        <v>6.6000000000000003E-2</v>
      </c>
      <c r="F115">
        <v>41.2</v>
      </c>
      <c r="H115">
        <f t="shared" si="12"/>
        <v>0.3141062250142776</v>
      </c>
      <c r="I115">
        <f t="shared" si="13"/>
        <v>4.1200000000000001E-2</v>
      </c>
      <c r="M115">
        <v>693</v>
      </c>
    </row>
    <row r="117" spans="1:14">
      <c r="A117">
        <v>16</v>
      </c>
      <c r="B117">
        <v>1.67</v>
      </c>
      <c r="E117">
        <v>0.20499999999999999</v>
      </c>
      <c r="F117">
        <v>77.7</v>
      </c>
      <c r="H117">
        <f t="shared" ref="H117:H131" si="14">+(E117/D$99)*1*((0.2/I117)*0.9)</f>
        <v>0.51732404673581145</v>
      </c>
      <c r="I117">
        <f t="shared" si="13"/>
        <v>7.7700000000000005E-2</v>
      </c>
      <c r="N117">
        <v>745</v>
      </c>
    </row>
    <row r="118" spans="1:14">
      <c r="A118">
        <v>17</v>
      </c>
      <c r="B118">
        <v>1.1599999999999999</v>
      </c>
      <c r="E118">
        <v>6.7000000000000004E-2</v>
      </c>
      <c r="F118">
        <v>63.5</v>
      </c>
      <c r="H118">
        <f t="shared" si="14"/>
        <v>0.20688590396788636</v>
      </c>
      <c r="I118">
        <f t="shared" si="13"/>
        <v>6.3500000000000001E-2</v>
      </c>
      <c r="M118">
        <v>708</v>
      </c>
    </row>
    <row r="119" spans="1:14">
      <c r="A119">
        <v>18</v>
      </c>
      <c r="B119">
        <v>1.23</v>
      </c>
      <c r="E119">
        <v>0.21199999999999999</v>
      </c>
      <c r="F119">
        <v>55.2</v>
      </c>
      <c r="H119">
        <f t="shared" si="14"/>
        <v>0.75305484512645637</v>
      </c>
      <c r="I119">
        <f t="shared" si="13"/>
        <v>5.5200000000000006E-2</v>
      </c>
      <c r="M119">
        <v>732</v>
      </c>
    </row>
    <row r="120" spans="1:14">
      <c r="A120">
        <v>19</v>
      </c>
      <c r="B120">
        <v>1.38</v>
      </c>
      <c r="E120">
        <v>4.9000000000000002E-2</v>
      </c>
      <c r="F120">
        <v>70.3</v>
      </c>
      <c r="H120">
        <f t="shared" si="14"/>
        <v>0.13666917691685496</v>
      </c>
      <c r="I120">
        <f t="shared" si="13"/>
        <v>7.0300000000000001E-2</v>
      </c>
      <c r="M120">
        <v>772</v>
      </c>
    </row>
    <row r="121" spans="1:14">
      <c r="A121">
        <v>20</v>
      </c>
      <c r="B121">
        <v>1.49</v>
      </c>
      <c r="E121">
        <v>0.14099999999999999</v>
      </c>
      <c r="F121">
        <v>74.7</v>
      </c>
      <c r="H121">
        <f t="shared" si="14"/>
        <v>0.37010788251043386</v>
      </c>
      <c r="I121">
        <f t="shared" ref="I121:I133" si="15">+F121/1000</f>
        <v>7.4700000000000003E-2</v>
      </c>
    </row>
    <row r="123" spans="1:14">
      <c r="A123">
        <v>21</v>
      </c>
      <c r="B123">
        <v>1.33</v>
      </c>
      <c r="E123">
        <v>0.32600000000000001</v>
      </c>
      <c r="F123">
        <v>47.1</v>
      </c>
      <c r="H123">
        <f t="shared" si="14"/>
        <v>1.3571458307314432</v>
      </c>
      <c r="I123">
        <f t="shared" si="15"/>
        <v>4.7100000000000003E-2</v>
      </c>
      <c r="M123">
        <v>783</v>
      </c>
      <c r="N123">
        <v>753</v>
      </c>
    </row>
    <row r="124" spans="1:14">
      <c r="A124">
        <v>22</v>
      </c>
      <c r="B124">
        <v>1.55</v>
      </c>
      <c r="E124">
        <v>0.20699999999999999</v>
      </c>
      <c r="F124">
        <v>76</v>
      </c>
      <c r="H124">
        <f t="shared" si="14"/>
        <v>0.53405572755417952</v>
      </c>
      <c r="I124">
        <f t="shared" si="15"/>
        <v>7.5999999999999998E-2</v>
      </c>
      <c r="M124">
        <v>729</v>
      </c>
    </row>
    <row r="125" spans="1:14">
      <c r="A125">
        <v>23</v>
      </c>
      <c r="B125">
        <v>1.1000000000000001</v>
      </c>
      <c r="E125">
        <v>0.10100000000000001</v>
      </c>
      <c r="F125">
        <v>39.4</v>
      </c>
      <c r="H125">
        <f t="shared" si="14"/>
        <v>0.50263760326465623</v>
      </c>
      <c r="I125">
        <f t="shared" si="15"/>
        <v>3.9399999999999998E-2</v>
      </c>
      <c r="M125">
        <v>766</v>
      </c>
    </row>
    <row r="126" spans="1:14">
      <c r="A126">
        <v>24</v>
      </c>
      <c r="B126">
        <v>1.05</v>
      </c>
      <c r="E126">
        <v>4.2000000000000003E-2</v>
      </c>
      <c r="F126">
        <v>35</v>
      </c>
      <c r="H126">
        <f t="shared" si="14"/>
        <v>0.23529411764705885</v>
      </c>
      <c r="I126">
        <f t="shared" si="15"/>
        <v>3.5000000000000003E-2</v>
      </c>
      <c r="M126">
        <v>796</v>
      </c>
    </row>
    <row r="127" spans="1:14">
      <c r="A127">
        <v>25</v>
      </c>
      <c r="B127">
        <v>1.9</v>
      </c>
      <c r="E127">
        <v>0.32600000000000001</v>
      </c>
      <c r="F127">
        <v>76.900000000000006</v>
      </c>
      <c r="H127">
        <f t="shared" si="14"/>
        <v>0.8312297610851882</v>
      </c>
      <c r="I127">
        <f t="shared" si="15"/>
        <v>7.690000000000001E-2</v>
      </c>
    </row>
    <row r="129" spans="1:15">
      <c r="A129">
        <v>26</v>
      </c>
      <c r="B129">
        <v>0.96</v>
      </c>
      <c r="E129">
        <v>0.14899999999999999</v>
      </c>
      <c r="F129">
        <v>46.4</v>
      </c>
      <c r="H129">
        <f t="shared" si="14"/>
        <v>0.62964841108857339</v>
      </c>
      <c r="I129">
        <f t="shared" si="15"/>
        <v>4.6399999999999997E-2</v>
      </c>
      <c r="M129">
        <v>720</v>
      </c>
      <c r="N129">
        <v>758</v>
      </c>
    </row>
    <row r="130" spans="1:15">
      <c r="A130">
        <v>27</v>
      </c>
      <c r="B130">
        <v>1.1200000000000001</v>
      </c>
      <c r="E130">
        <v>9.0999999999999998E-2</v>
      </c>
      <c r="F130">
        <v>42.1</v>
      </c>
      <c r="H130">
        <f t="shared" si="14"/>
        <v>0.42382748823995164</v>
      </c>
      <c r="I130">
        <f t="shared" si="15"/>
        <v>4.2099999999999999E-2</v>
      </c>
    </row>
    <row r="131" spans="1:15">
      <c r="A131">
        <v>28</v>
      </c>
      <c r="B131">
        <v>1.32</v>
      </c>
      <c r="E131">
        <v>0.20300000000000001</v>
      </c>
      <c r="F131">
        <v>64.2</v>
      </c>
      <c r="H131">
        <f t="shared" si="14"/>
        <v>0.61999877832753036</v>
      </c>
      <c r="I131">
        <f t="shared" si="15"/>
        <v>6.4200000000000007E-2</v>
      </c>
      <c r="M131">
        <v>744</v>
      </c>
    </row>
    <row r="132" spans="1:15">
      <c r="A132">
        <v>29</v>
      </c>
      <c r="B132">
        <v>1.19</v>
      </c>
      <c r="E132">
        <v>0.155</v>
      </c>
      <c r="F132">
        <v>48.9</v>
      </c>
      <c r="H132">
        <f t="shared" ref="H132:H133" si="16">+(E132/D$99)*1*((0.2/I132)*0.9)</f>
        <v>0.62151650026063598</v>
      </c>
      <c r="I132">
        <f t="shared" si="15"/>
        <v>4.8899999999999999E-2</v>
      </c>
    </row>
    <row r="133" spans="1:15">
      <c r="A133">
        <v>30</v>
      </c>
      <c r="B133">
        <v>1.24</v>
      </c>
      <c r="E133">
        <v>8.4000000000000005E-2</v>
      </c>
      <c r="F133">
        <v>48.7</v>
      </c>
      <c r="H133">
        <f t="shared" si="16"/>
        <v>0.33820509723396552</v>
      </c>
      <c r="I133">
        <f t="shared" si="15"/>
        <v>4.87E-2</v>
      </c>
      <c r="M133">
        <v>749</v>
      </c>
    </row>
    <row r="136" spans="1:15">
      <c r="A136" s="1" t="s">
        <v>23</v>
      </c>
      <c r="B136" s="1"/>
    </row>
    <row r="137" spans="1:15">
      <c r="A137" s="1" t="s">
        <v>2</v>
      </c>
      <c r="B137" s="1"/>
    </row>
    <row r="138" spans="1:15">
      <c r="H138" t="s">
        <v>27</v>
      </c>
    </row>
    <row r="139" spans="1:15">
      <c r="A139" t="s">
        <v>4</v>
      </c>
      <c r="F139" t="s">
        <v>5</v>
      </c>
      <c r="H139" t="s">
        <v>6</v>
      </c>
      <c r="M139" t="s">
        <v>7</v>
      </c>
    </row>
    <row r="140" spans="1:15">
      <c r="A140" s="2" t="s">
        <v>8</v>
      </c>
      <c r="B140" t="s">
        <v>9</v>
      </c>
      <c r="C140" t="s">
        <v>10</v>
      </c>
      <c r="D140" t="s">
        <v>11</v>
      </c>
      <c r="E140" t="s">
        <v>12</v>
      </c>
      <c r="F140" t="s">
        <v>20</v>
      </c>
      <c r="G140" t="s">
        <v>14</v>
      </c>
      <c r="H140" t="s">
        <v>15</v>
      </c>
      <c r="M140" t="s">
        <v>17</v>
      </c>
      <c r="N140" t="s">
        <v>21</v>
      </c>
      <c r="O140" t="s">
        <v>28</v>
      </c>
    </row>
    <row r="141" spans="1:15">
      <c r="A141">
        <v>1</v>
      </c>
      <c r="B141">
        <v>0.94</v>
      </c>
      <c r="D141">
        <v>1.085</v>
      </c>
      <c r="E141">
        <v>0.21</v>
      </c>
      <c r="F141">
        <v>40.4</v>
      </c>
      <c r="G141">
        <v>200</v>
      </c>
      <c r="H141">
        <f>+(E141/D$141)*1*((0.2/I141)*0.9)</f>
        <v>0.86234429894602382</v>
      </c>
      <c r="I141">
        <f t="shared" ref="I141:I151" si="17">+F141/1000</f>
        <v>4.0399999999999998E-2</v>
      </c>
      <c r="M141">
        <v>773</v>
      </c>
      <c r="N141">
        <v>751</v>
      </c>
    </row>
    <row r="142" spans="1:15">
      <c r="A142">
        <v>2</v>
      </c>
      <c r="B142">
        <v>1.67</v>
      </c>
      <c r="E142">
        <v>0.21199999999999999</v>
      </c>
      <c r="F142">
        <v>70.3</v>
      </c>
      <c r="H142">
        <f t="shared" ref="H142:H157" si="18">+(E142/D$141)*1*((0.2/I142)*0.9)</f>
        <v>0.50029170572464299</v>
      </c>
      <c r="I142">
        <f t="shared" si="17"/>
        <v>7.0300000000000001E-2</v>
      </c>
    </row>
    <row r="143" spans="1:15">
      <c r="A143">
        <v>3</v>
      </c>
      <c r="B143">
        <v>1.1299999999999999</v>
      </c>
      <c r="E143">
        <v>9.9000000000000005E-2</v>
      </c>
      <c r="F143">
        <v>42.5</v>
      </c>
      <c r="H143">
        <f t="shared" si="18"/>
        <v>0.38644619137977776</v>
      </c>
      <c r="I143">
        <f t="shared" si="17"/>
        <v>4.2500000000000003E-2</v>
      </c>
      <c r="M143">
        <v>761</v>
      </c>
    </row>
    <row r="144" spans="1:15">
      <c r="A144">
        <v>4</v>
      </c>
      <c r="B144">
        <v>0.72</v>
      </c>
      <c r="E144">
        <v>0.17699999999999999</v>
      </c>
      <c r="F144">
        <v>30.2</v>
      </c>
      <c r="H144">
        <f t="shared" si="18"/>
        <v>0.97231971190527078</v>
      </c>
      <c r="I144">
        <f t="shared" si="17"/>
        <v>3.0199999999999998E-2</v>
      </c>
    </row>
    <row r="145" spans="1:14">
      <c r="A145">
        <v>5</v>
      </c>
      <c r="B145">
        <v>1.26</v>
      </c>
      <c r="E145">
        <v>0.22800000000000001</v>
      </c>
      <c r="F145">
        <v>50.6</v>
      </c>
      <c r="H145">
        <f t="shared" si="18"/>
        <v>0.74752736744321613</v>
      </c>
      <c r="I145">
        <f t="shared" si="17"/>
        <v>5.0599999999999999E-2</v>
      </c>
      <c r="M145">
        <v>747</v>
      </c>
    </row>
    <row r="147" spans="1:14">
      <c r="A147">
        <v>6</v>
      </c>
      <c r="B147">
        <v>1.36</v>
      </c>
      <c r="E147">
        <v>0.14899999999999999</v>
      </c>
      <c r="F147">
        <v>43.5</v>
      </c>
      <c r="H147">
        <f t="shared" si="18"/>
        <v>0.56825043699348488</v>
      </c>
      <c r="I147">
        <f t="shared" si="17"/>
        <v>4.3499999999999997E-2</v>
      </c>
      <c r="N147">
        <v>763</v>
      </c>
    </row>
    <row r="148" spans="1:14">
      <c r="A148">
        <v>7</v>
      </c>
      <c r="B148">
        <v>1.21</v>
      </c>
      <c r="E148">
        <v>0.28499999999999998</v>
      </c>
      <c r="F148">
        <v>57.2</v>
      </c>
      <c r="H148">
        <f t="shared" si="18"/>
        <v>0.82659276207663301</v>
      </c>
      <c r="I148">
        <f t="shared" si="17"/>
        <v>5.7200000000000001E-2</v>
      </c>
      <c r="M148">
        <v>757</v>
      </c>
    </row>
    <row r="149" spans="1:14">
      <c r="A149">
        <v>8</v>
      </c>
      <c r="B149">
        <v>0.98</v>
      </c>
      <c r="E149">
        <v>0.313</v>
      </c>
      <c r="F149">
        <v>44.8</v>
      </c>
      <c r="H149">
        <f t="shared" si="18"/>
        <v>1.1590684660961159</v>
      </c>
      <c r="I149">
        <f t="shared" si="17"/>
        <v>4.48E-2</v>
      </c>
      <c r="M149">
        <v>7.09</v>
      </c>
    </row>
    <row r="150" spans="1:14">
      <c r="A150">
        <v>9</v>
      </c>
      <c r="B150">
        <v>1.1000000000000001</v>
      </c>
      <c r="E150">
        <v>0.124</v>
      </c>
      <c r="F150">
        <v>38.9</v>
      </c>
      <c r="H150">
        <f t="shared" si="18"/>
        <v>0.52882849798016907</v>
      </c>
      <c r="I150">
        <f t="shared" si="17"/>
        <v>3.8899999999999997E-2</v>
      </c>
      <c r="M150">
        <v>687</v>
      </c>
    </row>
    <row r="151" spans="1:14">
      <c r="A151">
        <v>10</v>
      </c>
      <c r="B151">
        <v>1</v>
      </c>
      <c r="E151">
        <v>6.4000000000000001E-2</v>
      </c>
      <c r="F151">
        <v>33.9</v>
      </c>
      <c r="H151">
        <f t="shared" si="18"/>
        <v>0.31320092981526043</v>
      </c>
      <c r="I151">
        <f t="shared" si="17"/>
        <v>3.39E-2</v>
      </c>
      <c r="M151">
        <v>708</v>
      </c>
    </row>
    <row r="153" spans="1:14">
      <c r="A153">
        <v>11</v>
      </c>
      <c r="B153">
        <v>1.05</v>
      </c>
      <c r="E153">
        <v>0.13700000000000001</v>
      </c>
      <c r="F153">
        <v>55</v>
      </c>
      <c r="H153">
        <f t="shared" si="18"/>
        <v>0.41323837452869722</v>
      </c>
      <c r="I153">
        <f t="shared" ref="I153:I168" si="19">+F153/1000</f>
        <v>5.5E-2</v>
      </c>
      <c r="M153">
        <v>722</v>
      </c>
      <c r="N153">
        <v>773</v>
      </c>
    </row>
    <row r="154" spans="1:14">
      <c r="A154">
        <v>12</v>
      </c>
      <c r="B154">
        <v>0.97</v>
      </c>
      <c r="E154">
        <v>0.14299999999999999</v>
      </c>
      <c r="F154">
        <v>44.5</v>
      </c>
      <c r="H154">
        <f t="shared" si="18"/>
        <v>0.53311241132915654</v>
      </c>
      <c r="I154">
        <f t="shared" si="19"/>
        <v>4.4499999999999998E-2</v>
      </c>
      <c r="M154">
        <v>761</v>
      </c>
    </row>
    <row r="155" spans="1:14">
      <c r="A155">
        <v>13</v>
      </c>
      <c r="B155">
        <v>1.3</v>
      </c>
      <c r="E155">
        <v>0.16400000000000001</v>
      </c>
      <c r="F155">
        <v>47.9</v>
      </c>
      <c r="H155">
        <f t="shared" si="18"/>
        <v>0.56800361736721106</v>
      </c>
      <c r="I155">
        <f t="shared" si="19"/>
        <v>4.7899999999999998E-2</v>
      </c>
      <c r="M155">
        <v>7.22</v>
      </c>
    </row>
    <row r="156" spans="1:14">
      <c r="A156">
        <v>14</v>
      </c>
      <c r="B156">
        <v>0.92</v>
      </c>
      <c r="E156">
        <v>7.3999999999999996E-2</v>
      </c>
      <c r="F156">
        <v>34.1</v>
      </c>
      <c r="H156">
        <f t="shared" si="18"/>
        <v>0.36001459518629136</v>
      </c>
      <c r="I156">
        <f t="shared" si="19"/>
        <v>3.4099999999999998E-2</v>
      </c>
      <c r="M156">
        <v>730</v>
      </c>
    </row>
    <row r="157" spans="1:14">
      <c r="A157">
        <v>15</v>
      </c>
      <c r="B157">
        <v>0.98</v>
      </c>
      <c r="E157">
        <v>0.13</v>
      </c>
      <c r="F157">
        <v>33.6</v>
      </c>
      <c r="H157">
        <f t="shared" si="18"/>
        <v>0.64186965108624094</v>
      </c>
      <c r="I157">
        <f t="shared" si="19"/>
        <v>3.3600000000000005E-2</v>
      </c>
    </row>
    <row r="159" spans="1:14">
      <c r="A159">
        <v>16</v>
      </c>
      <c r="B159">
        <v>1.37</v>
      </c>
      <c r="E159">
        <v>0.16700000000000001</v>
      </c>
      <c r="F159">
        <v>55</v>
      </c>
      <c r="H159">
        <f t="shared" ref="H159:H173" si="20">+(E159/D$141)*1*((0.2/I159)*0.9)</f>
        <v>0.50372852953498126</v>
      </c>
      <c r="I159">
        <f t="shared" si="19"/>
        <v>5.5E-2</v>
      </c>
      <c r="N159">
        <v>754</v>
      </c>
    </row>
    <row r="160" spans="1:14">
      <c r="A160">
        <v>17</v>
      </c>
      <c r="B160">
        <v>1.43</v>
      </c>
      <c r="E160">
        <v>8.8999999999999996E-2</v>
      </c>
      <c r="F160">
        <v>66.900000000000006</v>
      </c>
      <c r="H160">
        <f t="shared" si="20"/>
        <v>0.22070219668946703</v>
      </c>
      <c r="I160">
        <f t="shared" si="19"/>
        <v>6.6900000000000001E-2</v>
      </c>
      <c r="M160">
        <v>744</v>
      </c>
    </row>
    <row r="161" spans="1:14">
      <c r="A161">
        <v>18</v>
      </c>
      <c r="B161">
        <v>1.26</v>
      </c>
      <c r="E161">
        <v>0.128</v>
      </c>
      <c r="F161">
        <v>47</v>
      </c>
      <c r="H161">
        <f t="shared" si="20"/>
        <v>0.45180900088243947</v>
      </c>
      <c r="I161">
        <f t="shared" si="19"/>
        <v>4.7E-2</v>
      </c>
      <c r="M161">
        <v>747</v>
      </c>
    </row>
    <row r="162" spans="1:14">
      <c r="A162">
        <v>19</v>
      </c>
      <c r="B162">
        <v>1.3</v>
      </c>
      <c r="E162">
        <v>0.155</v>
      </c>
      <c r="F162">
        <v>35.4</v>
      </c>
      <c r="H162">
        <f t="shared" si="20"/>
        <v>0.72639225181598066</v>
      </c>
      <c r="I162">
        <f t="shared" si="19"/>
        <v>3.5400000000000001E-2</v>
      </c>
    </row>
    <row r="163" spans="1:14">
      <c r="A163">
        <v>20</v>
      </c>
      <c r="B163">
        <v>0.85</v>
      </c>
      <c r="E163">
        <v>0.13100000000000001</v>
      </c>
      <c r="F163">
        <v>45.9</v>
      </c>
      <c r="H163">
        <f t="shared" si="20"/>
        <v>0.47347971446643189</v>
      </c>
      <c r="I163">
        <f t="shared" si="19"/>
        <v>4.5899999999999996E-2</v>
      </c>
      <c r="M163">
        <v>717</v>
      </c>
    </row>
    <row r="165" spans="1:14">
      <c r="A165">
        <v>21</v>
      </c>
      <c r="B165">
        <v>1.32</v>
      </c>
      <c r="E165">
        <v>0.19800000000000001</v>
      </c>
      <c r="F165">
        <v>44.7</v>
      </c>
      <c r="H165">
        <f t="shared" si="20"/>
        <v>0.73485293662821283</v>
      </c>
      <c r="I165">
        <f t="shared" si="19"/>
        <v>4.4700000000000004E-2</v>
      </c>
      <c r="N165">
        <v>753</v>
      </c>
    </row>
    <row r="166" spans="1:14">
      <c r="A166">
        <v>22</v>
      </c>
      <c r="B166">
        <v>1.66</v>
      </c>
      <c r="E166">
        <v>0.21</v>
      </c>
      <c r="F166">
        <v>74.599999999999994</v>
      </c>
      <c r="H166">
        <f t="shared" si="20"/>
        <v>0.46700683213698874</v>
      </c>
      <c r="I166">
        <f t="shared" si="19"/>
        <v>7.46E-2</v>
      </c>
      <c r="M166">
        <v>580</v>
      </c>
    </row>
    <row r="167" spans="1:14">
      <c r="A167">
        <v>23</v>
      </c>
      <c r="B167">
        <v>1.06</v>
      </c>
      <c r="E167">
        <v>0.27200000000000002</v>
      </c>
      <c r="F167">
        <v>47.7</v>
      </c>
      <c r="H167">
        <f t="shared" si="20"/>
        <v>0.94600469524389175</v>
      </c>
      <c r="I167">
        <f t="shared" si="19"/>
        <v>4.7700000000000006E-2</v>
      </c>
      <c r="M167">
        <v>716</v>
      </c>
    </row>
    <row r="168" spans="1:14">
      <c r="A168">
        <v>24</v>
      </c>
      <c r="B168">
        <v>1.03</v>
      </c>
      <c r="E168">
        <v>0.32</v>
      </c>
      <c r="F168">
        <v>39.299999999999997</v>
      </c>
      <c r="H168">
        <f t="shared" si="20"/>
        <v>1.350828437752841</v>
      </c>
      <c r="I168">
        <f t="shared" si="19"/>
        <v>3.9299999999999995E-2</v>
      </c>
      <c r="M168">
        <v>7.1</v>
      </c>
    </row>
    <row r="169" spans="1:14">
      <c r="A169">
        <v>25</v>
      </c>
      <c r="B169">
        <v>1.08</v>
      </c>
      <c r="E169">
        <v>8.7999999999999995E-2</v>
      </c>
      <c r="F169">
        <v>44.7</v>
      </c>
      <c r="H169">
        <f t="shared" si="20"/>
        <v>0.32660130516809455</v>
      </c>
      <c r="I169">
        <f t="shared" ref="I169:I184" si="21">+F169/1000</f>
        <v>4.4700000000000004E-2</v>
      </c>
    </row>
    <row r="171" spans="1:14">
      <c r="A171">
        <v>26</v>
      </c>
      <c r="B171">
        <v>1</v>
      </c>
      <c r="E171">
        <v>9.1999999999999998E-2</v>
      </c>
      <c r="F171">
        <v>42.3</v>
      </c>
      <c r="H171">
        <f t="shared" si="20"/>
        <v>0.36081968820472599</v>
      </c>
      <c r="I171">
        <f t="shared" si="21"/>
        <v>4.2299999999999997E-2</v>
      </c>
      <c r="N171">
        <v>759</v>
      </c>
    </row>
    <row r="172" spans="1:14">
      <c r="A172">
        <v>27</v>
      </c>
      <c r="B172">
        <v>1.18</v>
      </c>
      <c r="E172">
        <v>0.23599999999999999</v>
      </c>
      <c r="F172">
        <v>52.1</v>
      </c>
      <c r="H172">
        <f t="shared" si="20"/>
        <v>0.75147934227867352</v>
      </c>
      <c r="I172">
        <f t="shared" si="21"/>
        <v>5.21E-2</v>
      </c>
      <c r="M172">
        <v>762</v>
      </c>
    </row>
    <row r="173" spans="1:14">
      <c r="A173">
        <v>28</v>
      </c>
      <c r="B173">
        <v>1.19</v>
      </c>
      <c r="E173">
        <v>0.28999999999999998</v>
      </c>
      <c r="F173">
        <v>45.1</v>
      </c>
      <c r="H173">
        <f t="shared" si="20"/>
        <v>1.0667538598301778</v>
      </c>
      <c r="I173">
        <f t="shared" si="21"/>
        <v>4.5100000000000001E-2</v>
      </c>
      <c r="M173">
        <v>713</v>
      </c>
    </row>
    <row r="174" spans="1:14">
      <c r="A174">
        <v>29</v>
      </c>
      <c r="B174">
        <v>0.72</v>
      </c>
      <c r="E174">
        <v>0.15</v>
      </c>
      <c r="F174">
        <v>31.8</v>
      </c>
      <c r="H174">
        <f>+(E174/D$141)*1*((0.2/I174)*0.9)</f>
        <v>0.78254064863924888</v>
      </c>
      <c r="I174">
        <f t="shared" si="21"/>
        <v>3.1800000000000002E-2</v>
      </c>
      <c r="M174">
        <v>704</v>
      </c>
    </row>
    <row r="177" spans="1:15">
      <c r="A177" s="1" t="s">
        <v>23</v>
      </c>
      <c r="B177" s="1"/>
    </row>
    <row r="178" spans="1:15">
      <c r="A178" s="1" t="s">
        <v>18</v>
      </c>
      <c r="B178" s="1"/>
    </row>
    <row r="179" spans="1:15">
      <c r="H179" t="s">
        <v>29</v>
      </c>
    </row>
    <row r="180" spans="1:15">
      <c r="A180" t="s">
        <v>4</v>
      </c>
      <c r="F180" t="s">
        <v>5</v>
      </c>
      <c r="H180" t="s">
        <v>6</v>
      </c>
      <c r="M180" t="s">
        <v>7</v>
      </c>
    </row>
    <row r="181" spans="1:15">
      <c r="A181" s="2" t="s">
        <v>8</v>
      </c>
      <c r="B181" t="s">
        <v>9</v>
      </c>
      <c r="C181" t="s">
        <v>10</v>
      </c>
      <c r="D181" t="s">
        <v>11</v>
      </c>
      <c r="E181" t="s">
        <v>12</v>
      </c>
      <c r="F181" t="s">
        <v>20</v>
      </c>
      <c r="G181" t="s">
        <v>14</v>
      </c>
      <c r="H181" t="s">
        <v>15</v>
      </c>
      <c r="L181" t="s">
        <v>30</v>
      </c>
      <c r="M181" t="s">
        <v>17</v>
      </c>
      <c r="N181" t="s">
        <v>21</v>
      </c>
    </row>
    <row r="182" spans="1:15">
      <c r="A182">
        <v>1</v>
      </c>
      <c r="B182">
        <v>1.1299999999999999</v>
      </c>
      <c r="D182">
        <v>0.99199999999999999</v>
      </c>
      <c r="E182">
        <v>5.6000000000000001E-2</v>
      </c>
      <c r="F182">
        <v>56.3</v>
      </c>
      <c r="G182">
        <v>200</v>
      </c>
      <c r="H182">
        <f>+(E182/D$182)*1*((0.2/I182)*0.9)</f>
        <v>0.1804847304188392</v>
      </c>
      <c r="I182">
        <f t="shared" si="21"/>
        <v>5.6299999999999996E-2</v>
      </c>
    </row>
    <row r="183" spans="1:15">
      <c r="A183">
        <v>2</v>
      </c>
      <c r="B183">
        <v>1.79</v>
      </c>
      <c r="E183">
        <v>0.10299999999999999</v>
      </c>
      <c r="F183">
        <v>82</v>
      </c>
      <c r="H183">
        <f t="shared" ref="H183:H198" si="22">+(E183/D$182)*1*((0.2/I183)*0.9)</f>
        <v>0.2279209284028324</v>
      </c>
      <c r="I183">
        <f t="shared" si="21"/>
        <v>8.2000000000000003E-2</v>
      </c>
      <c r="N183">
        <v>738</v>
      </c>
    </row>
    <row r="184" spans="1:15">
      <c r="A184">
        <v>3</v>
      </c>
      <c r="B184">
        <v>0.83</v>
      </c>
      <c r="E184">
        <v>4.1000000000000002E-2</v>
      </c>
      <c r="F184">
        <v>28.5</v>
      </c>
      <c r="H184">
        <f t="shared" si="22"/>
        <v>0.26103565365025472</v>
      </c>
      <c r="I184">
        <f t="shared" si="21"/>
        <v>2.8500000000000001E-2</v>
      </c>
    </row>
    <row r="185" spans="1:15">
      <c r="A185">
        <v>4</v>
      </c>
      <c r="B185">
        <v>1.26</v>
      </c>
      <c r="E185">
        <v>0.16600000000000001</v>
      </c>
      <c r="F185">
        <v>57.2</v>
      </c>
      <c r="H185">
        <f t="shared" si="22"/>
        <v>0.52659034513873237</v>
      </c>
      <c r="I185">
        <f t="shared" ref="I185:I200" si="23">+F185/1000</f>
        <v>5.7200000000000001E-2</v>
      </c>
    </row>
    <row r="186" spans="1:15">
      <c r="A186">
        <v>5</v>
      </c>
      <c r="B186">
        <v>1.02</v>
      </c>
      <c r="E186">
        <v>9.6000000000000002E-2</v>
      </c>
      <c r="F186">
        <v>42</v>
      </c>
      <c r="H186">
        <f t="shared" si="22"/>
        <v>0.41474654377880182</v>
      </c>
      <c r="I186">
        <f t="shared" si="23"/>
        <v>4.2000000000000003E-2</v>
      </c>
    </row>
    <row r="188" spans="1:15">
      <c r="A188">
        <v>6</v>
      </c>
      <c r="B188">
        <v>1.1399999999999999</v>
      </c>
      <c r="E188">
        <v>6.8000000000000005E-2</v>
      </c>
      <c r="F188">
        <v>55.9</v>
      </c>
      <c r="H188">
        <f t="shared" si="22"/>
        <v>0.22072825898782392</v>
      </c>
      <c r="I188">
        <f t="shared" si="23"/>
        <v>5.5899999999999998E-2</v>
      </c>
      <c r="N188">
        <v>753</v>
      </c>
      <c r="O188">
        <v>738</v>
      </c>
    </row>
    <row r="189" spans="1:15">
      <c r="A189">
        <v>7</v>
      </c>
      <c r="B189">
        <v>1.26</v>
      </c>
      <c r="E189">
        <v>0.104</v>
      </c>
      <c r="F189">
        <v>73.8</v>
      </c>
      <c r="H189">
        <f t="shared" si="22"/>
        <v>0.25570416994492529</v>
      </c>
      <c r="I189">
        <f t="shared" si="23"/>
        <v>7.3799999999999991E-2</v>
      </c>
      <c r="N189">
        <v>759</v>
      </c>
    </row>
    <row r="190" spans="1:15">
      <c r="A190">
        <v>8</v>
      </c>
      <c r="B190">
        <v>0.92</v>
      </c>
      <c r="E190">
        <v>3.7999999999999999E-2</v>
      </c>
      <c r="F190">
        <v>39.4</v>
      </c>
      <c r="H190">
        <f t="shared" si="22"/>
        <v>0.1750040936630097</v>
      </c>
      <c r="I190">
        <f t="shared" si="23"/>
        <v>3.9399999999999998E-2</v>
      </c>
      <c r="N190">
        <v>714</v>
      </c>
    </row>
    <row r="191" spans="1:15">
      <c r="A191">
        <v>9</v>
      </c>
      <c r="B191">
        <v>1.1000000000000001</v>
      </c>
      <c r="F191">
        <v>40.799999999999997</v>
      </c>
      <c r="I191">
        <f t="shared" si="23"/>
        <v>4.0799999999999996E-2</v>
      </c>
    </row>
    <row r="192" spans="1:15">
      <c r="A192">
        <v>10</v>
      </c>
      <c r="B192">
        <v>0.88</v>
      </c>
      <c r="E192">
        <v>7.0999999999999994E-2</v>
      </c>
      <c r="F192">
        <v>45.3</v>
      </c>
      <c r="H192">
        <f t="shared" si="22"/>
        <v>0.2843943601794488</v>
      </c>
      <c r="I192">
        <f t="shared" si="23"/>
        <v>4.53E-2</v>
      </c>
      <c r="N192">
        <v>690</v>
      </c>
    </row>
    <row r="194" spans="1:15">
      <c r="A194">
        <v>11</v>
      </c>
      <c r="B194">
        <v>1.17</v>
      </c>
      <c r="E194">
        <v>7.0999999999999994E-2</v>
      </c>
      <c r="F194">
        <v>53.6</v>
      </c>
      <c r="H194">
        <f t="shared" si="22"/>
        <v>0.24035568127106402</v>
      </c>
      <c r="I194">
        <f t="shared" si="23"/>
        <v>5.3600000000000002E-2</v>
      </c>
      <c r="O194">
        <v>7.41</v>
      </c>
    </row>
    <row r="195" spans="1:15">
      <c r="A195">
        <v>12</v>
      </c>
      <c r="B195">
        <v>1.25</v>
      </c>
      <c r="E195">
        <v>9.8000000000000004E-2</v>
      </c>
      <c r="F195">
        <v>67.099999999999994</v>
      </c>
      <c r="H195">
        <f t="shared" si="22"/>
        <v>0.26501129753377251</v>
      </c>
      <c r="I195">
        <f t="shared" si="23"/>
        <v>6.7099999999999993E-2</v>
      </c>
    </row>
    <row r="196" spans="1:15">
      <c r="A196">
        <v>13</v>
      </c>
      <c r="B196">
        <v>1.34</v>
      </c>
      <c r="E196">
        <v>0.22600000000000001</v>
      </c>
      <c r="F196">
        <v>72.8</v>
      </c>
      <c r="H196">
        <f t="shared" si="22"/>
        <v>0.56329758950726705</v>
      </c>
      <c r="I196">
        <f t="shared" si="23"/>
        <v>7.2800000000000004E-2</v>
      </c>
      <c r="N196">
        <v>748</v>
      </c>
    </row>
    <row r="197" spans="1:15">
      <c r="A197">
        <v>14</v>
      </c>
      <c r="B197">
        <v>1.01</v>
      </c>
      <c r="E197">
        <v>0.27500000000000002</v>
      </c>
      <c r="F197">
        <v>44.8</v>
      </c>
      <c r="H197">
        <f t="shared" si="22"/>
        <v>1.1138212845622122</v>
      </c>
      <c r="I197">
        <f t="shared" si="23"/>
        <v>4.48E-2</v>
      </c>
      <c r="N197">
        <v>728</v>
      </c>
    </row>
    <row r="198" spans="1:15">
      <c r="A198">
        <v>15</v>
      </c>
      <c r="B198">
        <v>1.53</v>
      </c>
      <c r="E198">
        <v>0.46800000000000003</v>
      </c>
      <c r="F198">
        <v>71.2</v>
      </c>
      <c r="H198">
        <f t="shared" si="22"/>
        <v>1.1926875679594058</v>
      </c>
      <c r="I198">
        <f t="shared" si="23"/>
        <v>7.1199999999999999E-2</v>
      </c>
      <c r="N198">
        <v>769</v>
      </c>
    </row>
    <row r="200" spans="1:15">
      <c r="A200">
        <v>16</v>
      </c>
      <c r="B200">
        <v>1.33</v>
      </c>
      <c r="E200">
        <v>0.21299999999999999</v>
      </c>
      <c r="F200">
        <v>62.3</v>
      </c>
      <c r="H200">
        <f t="shared" ref="H200:H214" si="24">+(E200/D$182)*1*((0.2/I200)*0.9)</f>
        <v>0.62037228809610123</v>
      </c>
      <c r="I200">
        <f t="shared" si="23"/>
        <v>6.2299999999999994E-2</v>
      </c>
      <c r="N200">
        <v>755</v>
      </c>
      <c r="O200">
        <v>735</v>
      </c>
    </row>
    <row r="201" spans="1:15">
      <c r="A201">
        <v>17</v>
      </c>
      <c r="B201">
        <v>1.24</v>
      </c>
      <c r="E201">
        <v>0.26</v>
      </c>
      <c r="F201">
        <v>62</v>
      </c>
      <c r="H201">
        <f t="shared" si="24"/>
        <v>0.76092611862643078</v>
      </c>
      <c r="I201">
        <f t="shared" ref="I201:I216" si="25">+F201/1000</f>
        <v>6.2E-2</v>
      </c>
      <c r="N201">
        <v>718</v>
      </c>
    </row>
    <row r="202" spans="1:15">
      <c r="A202">
        <v>18</v>
      </c>
      <c r="B202">
        <v>1.45</v>
      </c>
      <c r="E202">
        <v>0.57199999999999995</v>
      </c>
      <c r="F202">
        <v>56.3</v>
      </c>
      <c r="H202">
        <f t="shared" si="24"/>
        <v>1.8435226035638572</v>
      </c>
      <c r="I202">
        <f t="shared" si="25"/>
        <v>5.6299999999999996E-2</v>
      </c>
      <c r="N202">
        <v>753</v>
      </c>
    </row>
    <row r="203" spans="1:15">
      <c r="A203">
        <v>19</v>
      </c>
      <c r="B203">
        <v>1.3</v>
      </c>
      <c r="E203">
        <v>0.127</v>
      </c>
      <c r="F203">
        <v>61.6</v>
      </c>
      <c r="H203">
        <f t="shared" si="24"/>
        <v>0.37409666945957271</v>
      </c>
      <c r="I203">
        <f t="shared" si="25"/>
        <v>6.1600000000000002E-2</v>
      </c>
      <c r="N203">
        <v>741</v>
      </c>
    </row>
    <row r="204" spans="1:15">
      <c r="A204">
        <v>20</v>
      </c>
      <c r="B204">
        <v>1.61</v>
      </c>
      <c r="E204">
        <v>0.29299999999999998</v>
      </c>
      <c r="F204">
        <v>88.5</v>
      </c>
      <c r="H204">
        <f t="shared" si="24"/>
        <v>0.60073810825587748</v>
      </c>
      <c r="I204">
        <f t="shared" si="25"/>
        <v>8.8499999999999995E-2</v>
      </c>
      <c r="N204">
        <v>6.99</v>
      </c>
    </row>
    <row r="206" spans="1:15">
      <c r="A206">
        <v>21</v>
      </c>
      <c r="B206">
        <v>1.33</v>
      </c>
      <c r="E206">
        <v>0.112</v>
      </c>
      <c r="F206">
        <v>44</v>
      </c>
      <c r="H206">
        <f t="shared" si="24"/>
        <v>0.46187683284457487</v>
      </c>
      <c r="I206">
        <f t="shared" si="25"/>
        <v>4.3999999999999997E-2</v>
      </c>
      <c r="N206">
        <v>752</v>
      </c>
      <c r="O206">
        <v>733</v>
      </c>
    </row>
    <row r="207" spans="1:15">
      <c r="A207">
        <v>22</v>
      </c>
      <c r="B207">
        <v>1.1599999999999999</v>
      </c>
      <c r="E207">
        <v>0.11</v>
      </c>
      <c r="F207">
        <v>44.6</v>
      </c>
      <c r="H207">
        <f t="shared" si="24"/>
        <v>0.4475263995371041</v>
      </c>
      <c r="I207">
        <f t="shared" si="25"/>
        <v>4.4600000000000001E-2</v>
      </c>
      <c r="N207">
        <v>705</v>
      </c>
    </row>
    <row r="208" spans="1:15">
      <c r="A208">
        <v>23</v>
      </c>
      <c r="B208">
        <v>0.95</v>
      </c>
      <c r="E208">
        <v>0.121</v>
      </c>
      <c r="F208">
        <v>40</v>
      </c>
      <c r="H208">
        <f t="shared" si="24"/>
        <v>0.54889112903225812</v>
      </c>
      <c r="I208">
        <f t="shared" si="25"/>
        <v>0.04</v>
      </c>
    </row>
    <row r="209" spans="1:15">
      <c r="A209">
        <v>24</v>
      </c>
      <c r="B209">
        <v>1.46</v>
      </c>
      <c r="E209">
        <v>0.214</v>
      </c>
      <c r="F209">
        <v>84.3</v>
      </c>
      <c r="H209">
        <f t="shared" si="24"/>
        <v>0.46062449776145109</v>
      </c>
      <c r="I209">
        <f t="shared" si="25"/>
        <v>8.43E-2</v>
      </c>
      <c r="N209">
        <v>758</v>
      </c>
    </row>
    <row r="210" spans="1:15">
      <c r="A210">
        <v>25</v>
      </c>
      <c r="B210">
        <v>1.33</v>
      </c>
      <c r="E210">
        <v>0.34499999999999997</v>
      </c>
      <c r="F210">
        <v>69.2</v>
      </c>
      <c r="H210">
        <f t="shared" si="24"/>
        <v>0.90463593138168941</v>
      </c>
      <c r="I210">
        <f t="shared" si="25"/>
        <v>6.9199999999999998E-2</v>
      </c>
      <c r="N210">
        <v>727</v>
      </c>
    </row>
    <row r="212" spans="1:15">
      <c r="A212">
        <v>26</v>
      </c>
      <c r="B212">
        <v>1.06</v>
      </c>
      <c r="E212">
        <v>0.122</v>
      </c>
      <c r="F212">
        <v>58.2</v>
      </c>
      <c r="H212">
        <f t="shared" si="24"/>
        <v>0.38036248752909879</v>
      </c>
      <c r="I212">
        <f t="shared" si="25"/>
        <v>5.8200000000000002E-2</v>
      </c>
      <c r="O212">
        <v>745</v>
      </c>
    </row>
    <row r="213" spans="1:15">
      <c r="A213">
        <v>27</v>
      </c>
      <c r="B213">
        <v>0.84</v>
      </c>
      <c r="E213">
        <v>2.3E-2</v>
      </c>
      <c r="F213">
        <v>35.5</v>
      </c>
      <c r="H213">
        <f t="shared" si="24"/>
        <v>0.11756019990913222</v>
      </c>
      <c r="I213">
        <f t="shared" si="25"/>
        <v>3.5499999999999997E-2</v>
      </c>
      <c r="N213">
        <v>706</v>
      </c>
    </row>
    <row r="214" spans="1:15">
      <c r="A214">
        <v>28</v>
      </c>
      <c r="B214">
        <v>0.84</v>
      </c>
      <c r="E214">
        <v>5.8000000000000003E-2</v>
      </c>
      <c r="F214">
        <v>35.5</v>
      </c>
      <c r="H214">
        <f t="shared" si="24"/>
        <v>0.29645615629259431</v>
      </c>
      <c r="I214">
        <f t="shared" si="25"/>
        <v>3.5499999999999997E-2</v>
      </c>
      <c r="N214">
        <v>753</v>
      </c>
    </row>
    <row r="215" spans="1:15">
      <c r="A215">
        <v>29</v>
      </c>
      <c r="B215">
        <v>1.1100000000000001</v>
      </c>
      <c r="E215">
        <v>0.29499999999999998</v>
      </c>
      <c r="F215">
        <v>48.2</v>
      </c>
      <c r="H215">
        <f t="shared" ref="H215:H216" si="26">+(E215/D$182)*1*((0.2/I215)*0.9)</f>
        <v>1.1105441038682908</v>
      </c>
      <c r="I215">
        <f t="shared" si="25"/>
        <v>4.82E-2</v>
      </c>
    </row>
    <row r="216" spans="1:15">
      <c r="A216">
        <v>30</v>
      </c>
      <c r="B216">
        <v>1.1499999999999999</v>
      </c>
      <c r="E216">
        <v>6.8000000000000005E-2</v>
      </c>
      <c r="F216">
        <v>46.6</v>
      </c>
      <c r="H216">
        <f t="shared" si="26"/>
        <v>0.2647791776270248</v>
      </c>
      <c r="I216">
        <f t="shared" si="25"/>
        <v>4.6600000000000003E-2</v>
      </c>
      <c r="N216">
        <v>721</v>
      </c>
    </row>
    <row r="221" spans="1:15">
      <c r="A221" s="1" t="s">
        <v>31</v>
      </c>
      <c r="B221" s="1"/>
    </row>
    <row r="222" spans="1:15">
      <c r="A222" s="1" t="s">
        <v>32</v>
      </c>
      <c r="B222" s="1"/>
    </row>
    <row r="223" spans="1:15">
      <c r="H223" t="s">
        <v>33</v>
      </c>
    </row>
    <row r="224" spans="1:15">
      <c r="A224" t="s">
        <v>4</v>
      </c>
      <c r="F224" t="s">
        <v>5</v>
      </c>
      <c r="H224" t="s">
        <v>6</v>
      </c>
      <c r="M224" t="s">
        <v>7</v>
      </c>
    </row>
    <row r="225" spans="1:14">
      <c r="A225" s="2" t="s">
        <v>8</v>
      </c>
      <c r="B225" t="s">
        <v>9</v>
      </c>
      <c r="C225" t="s">
        <v>10</v>
      </c>
      <c r="D225" t="s">
        <v>11</v>
      </c>
      <c r="E225" t="s">
        <v>12</v>
      </c>
      <c r="F225" t="s">
        <v>20</v>
      </c>
      <c r="G225" t="s">
        <v>14</v>
      </c>
      <c r="H225" t="s">
        <v>15</v>
      </c>
      <c r="M225" t="s">
        <v>17</v>
      </c>
      <c r="N225" t="s">
        <v>21</v>
      </c>
    </row>
    <row r="226" spans="1:14">
      <c r="A226">
        <v>1</v>
      </c>
      <c r="B226">
        <v>1.78</v>
      </c>
      <c r="D226">
        <v>0.92200000000000004</v>
      </c>
      <c r="E226">
        <v>0.20499999999999999</v>
      </c>
      <c r="F226">
        <v>98.6</v>
      </c>
      <c r="G226">
        <v>200</v>
      </c>
      <c r="H226">
        <f>+(E226/D$226)*1*((0.2/I226)*0.9)</f>
        <v>0.40589951292058446</v>
      </c>
      <c r="I226">
        <f t="shared" ref="I226:I232" si="27">+F226/1000</f>
        <v>9.8599999999999993E-2</v>
      </c>
      <c r="M226">
        <v>914</v>
      </c>
      <c r="N226">
        <v>1545</v>
      </c>
    </row>
    <row r="227" spans="1:14">
      <c r="A227">
        <v>2</v>
      </c>
      <c r="B227">
        <v>1.4</v>
      </c>
      <c r="E227">
        <v>2.5999999999999999E-2</v>
      </c>
      <c r="F227">
        <v>72.5</v>
      </c>
      <c r="H227">
        <f t="shared" ref="H227:H241" si="28">+(E227/D$226)*1*((0.2/I227)*0.9)</f>
        <v>7.001271598474082E-2</v>
      </c>
      <c r="I227">
        <f t="shared" si="27"/>
        <v>7.2499999999999995E-2</v>
      </c>
      <c r="M227">
        <v>1181</v>
      </c>
    </row>
    <row r="228" spans="1:14">
      <c r="A228">
        <v>3</v>
      </c>
      <c r="B228">
        <v>1.1100000000000001</v>
      </c>
      <c r="E228">
        <v>0.186</v>
      </c>
      <c r="F228">
        <v>66.2</v>
      </c>
      <c r="H228">
        <f t="shared" si="28"/>
        <v>0.54852514237405881</v>
      </c>
      <c r="I228">
        <f t="shared" si="27"/>
        <v>6.6200000000000009E-2</v>
      </c>
      <c r="M228">
        <v>992</v>
      </c>
    </row>
    <row r="229" spans="1:14">
      <c r="A229">
        <v>4</v>
      </c>
      <c r="B229">
        <v>1.73</v>
      </c>
      <c r="E229">
        <v>0.153</v>
      </c>
      <c r="F229">
        <v>70.2</v>
      </c>
      <c r="H229">
        <f t="shared" si="28"/>
        <v>0.4254964124812281</v>
      </c>
      <c r="I229">
        <f t="shared" si="27"/>
        <v>7.0199999999999999E-2</v>
      </c>
      <c r="M229">
        <v>872</v>
      </c>
    </row>
    <row r="232" spans="1:14">
      <c r="A232">
        <v>5</v>
      </c>
      <c r="B232">
        <v>1.48</v>
      </c>
      <c r="E232">
        <v>0.14399999999999999</v>
      </c>
      <c r="F232">
        <v>77.2</v>
      </c>
      <c r="H232">
        <f t="shared" si="28"/>
        <v>0.36415541793577816</v>
      </c>
      <c r="I232">
        <f t="shared" si="27"/>
        <v>7.7200000000000005E-2</v>
      </c>
      <c r="M232">
        <v>927</v>
      </c>
      <c r="N232">
        <v>1540</v>
      </c>
    </row>
    <row r="233" spans="1:14">
      <c r="A233">
        <v>6</v>
      </c>
      <c r="B233">
        <v>1.18</v>
      </c>
      <c r="E233">
        <v>0.113</v>
      </c>
      <c r="F233">
        <v>53.5</v>
      </c>
      <c r="H233">
        <f t="shared" si="28"/>
        <v>0.4123502341516817</v>
      </c>
      <c r="I233">
        <f t="shared" ref="I233:I247" si="29">+F233/1000</f>
        <v>5.3499999999999999E-2</v>
      </c>
      <c r="M233">
        <v>959</v>
      </c>
    </row>
    <row r="234" spans="1:14">
      <c r="A234">
        <v>7</v>
      </c>
      <c r="B234">
        <v>1.1399999999999999</v>
      </c>
      <c r="E234">
        <v>3.7999999999999999E-2</v>
      </c>
      <c r="F234">
        <v>57.5</v>
      </c>
      <c r="H234">
        <f t="shared" si="28"/>
        <v>0.12902008865415449</v>
      </c>
      <c r="I234">
        <f t="shared" si="29"/>
        <v>5.7500000000000002E-2</v>
      </c>
      <c r="M234">
        <v>934</v>
      </c>
    </row>
    <row r="235" spans="1:14">
      <c r="A235">
        <v>8</v>
      </c>
      <c r="B235">
        <v>0.79</v>
      </c>
      <c r="E235">
        <v>2.4E-2</v>
      </c>
      <c r="F235">
        <v>36.4</v>
      </c>
      <c r="H235">
        <f t="shared" si="28"/>
        <v>0.12872160377583372</v>
      </c>
      <c r="I235">
        <f t="shared" si="29"/>
        <v>3.6400000000000002E-2</v>
      </c>
      <c r="M235">
        <v>993</v>
      </c>
    </row>
    <row r="238" spans="1:14">
      <c r="A238">
        <v>9</v>
      </c>
      <c r="B238">
        <v>1.26</v>
      </c>
      <c r="E238">
        <v>0.105</v>
      </c>
      <c r="F238">
        <v>62.8</v>
      </c>
      <c r="H238">
        <f t="shared" si="28"/>
        <v>0.32641585033919618</v>
      </c>
      <c r="I238">
        <f t="shared" si="29"/>
        <v>6.2799999999999995E-2</v>
      </c>
      <c r="M238">
        <v>923</v>
      </c>
      <c r="N238">
        <v>1544</v>
      </c>
    </row>
    <row r="239" spans="1:14">
      <c r="A239">
        <v>10</v>
      </c>
      <c r="B239">
        <v>1.02</v>
      </c>
      <c r="E239">
        <v>3.7999999999999999E-2</v>
      </c>
      <c r="F239">
        <v>47.2</v>
      </c>
      <c r="H239">
        <f t="shared" si="28"/>
        <v>0.15717489613588731</v>
      </c>
      <c r="I239">
        <f t="shared" si="29"/>
        <v>4.7200000000000006E-2</v>
      </c>
      <c r="M239">
        <v>912</v>
      </c>
    </row>
    <row r="240" spans="1:14">
      <c r="A240">
        <v>11</v>
      </c>
      <c r="B240">
        <v>1.37</v>
      </c>
      <c r="E240">
        <v>0.24199999999999999</v>
      </c>
      <c r="F240">
        <v>60.7</v>
      </c>
      <c r="H240">
        <f t="shared" si="28"/>
        <v>0.77833804457754252</v>
      </c>
      <c r="I240">
        <f t="shared" si="29"/>
        <v>6.0700000000000004E-2</v>
      </c>
      <c r="M240">
        <v>880</v>
      </c>
    </row>
    <row r="241" spans="1:14">
      <c r="A241">
        <v>12</v>
      </c>
      <c r="B241">
        <v>0.91</v>
      </c>
      <c r="E241">
        <v>8.5000000000000006E-2</v>
      </c>
      <c r="F241">
        <v>42.3</v>
      </c>
      <c r="H241">
        <f t="shared" si="28"/>
        <v>0.39230165689758628</v>
      </c>
      <c r="I241">
        <f t="shared" si="29"/>
        <v>4.2299999999999997E-2</v>
      </c>
      <c r="M241">
        <v>902</v>
      </c>
    </row>
    <row r="244" spans="1:14">
      <c r="A244">
        <v>13</v>
      </c>
      <c r="B244">
        <v>1.36</v>
      </c>
      <c r="E244">
        <v>0.23899999999999999</v>
      </c>
      <c r="F244">
        <v>79.400000000000006</v>
      </c>
      <c r="H244">
        <f t="shared" ref="H244:H258" si="30">+(E244/D$226)*1*((0.2/I244)*0.9)</f>
        <v>0.58765032756519886</v>
      </c>
      <c r="I244">
        <f t="shared" si="29"/>
        <v>7.9400000000000012E-2</v>
      </c>
      <c r="M244">
        <v>985</v>
      </c>
      <c r="N244">
        <v>1552</v>
      </c>
    </row>
    <row r="245" spans="1:14">
      <c r="A245">
        <v>14</v>
      </c>
      <c r="B245">
        <v>1.67</v>
      </c>
      <c r="E245">
        <v>0.32400000000000001</v>
      </c>
      <c r="F245">
        <v>83.6</v>
      </c>
      <c r="H245">
        <f t="shared" si="30"/>
        <v>0.75662435520866855</v>
      </c>
      <c r="I245">
        <f t="shared" si="29"/>
        <v>8.3599999999999994E-2</v>
      </c>
      <c r="M245">
        <v>1186</v>
      </c>
    </row>
    <row r="246" spans="1:14">
      <c r="A246">
        <v>15</v>
      </c>
      <c r="B246">
        <v>0.85</v>
      </c>
      <c r="E246">
        <v>3.9E-2</v>
      </c>
      <c r="F246">
        <v>37.299999999999997</v>
      </c>
      <c r="H246">
        <f t="shared" si="30"/>
        <v>0.2041255459340634</v>
      </c>
      <c r="I246">
        <f t="shared" si="29"/>
        <v>3.73E-2</v>
      </c>
      <c r="M246">
        <v>908</v>
      </c>
    </row>
    <row r="247" spans="1:14">
      <c r="A247">
        <v>16</v>
      </c>
      <c r="B247">
        <v>1.21</v>
      </c>
      <c r="E247">
        <v>8.4000000000000005E-2</v>
      </c>
      <c r="F247">
        <v>53.4</v>
      </c>
      <c r="H247">
        <f t="shared" si="30"/>
        <v>0.30709985619927371</v>
      </c>
      <c r="I247">
        <f t="shared" si="29"/>
        <v>5.3399999999999996E-2</v>
      </c>
      <c r="M247">
        <v>932</v>
      </c>
    </row>
    <row r="250" spans="1:14">
      <c r="A250">
        <v>17</v>
      </c>
      <c r="B250">
        <v>0.84</v>
      </c>
      <c r="E250">
        <v>0.09</v>
      </c>
      <c r="F250">
        <v>58.7</v>
      </c>
      <c r="H250">
        <f t="shared" si="30"/>
        <v>0.29932706840547357</v>
      </c>
      <c r="I250">
        <f t="shared" ref="I250:I258" si="31">+F250/1000</f>
        <v>5.8700000000000002E-2</v>
      </c>
      <c r="M250">
        <v>960</v>
      </c>
      <c r="N250">
        <v>1558</v>
      </c>
    </row>
    <row r="251" spans="1:14">
      <c r="A251">
        <v>18</v>
      </c>
      <c r="B251">
        <v>1.1399999999999999</v>
      </c>
      <c r="E251">
        <v>0.105</v>
      </c>
      <c r="F251">
        <v>51.3</v>
      </c>
      <c r="H251">
        <f t="shared" si="30"/>
        <v>0.3995889941774175</v>
      </c>
      <c r="I251">
        <f t="shared" si="31"/>
        <v>5.1299999999999998E-2</v>
      </c>
      <c r="M251">
        <v>1092</v>
      </c>
    </row>
    <row r="252" spans="1:14">
      <c r="A252">
        <v>19</v>
      </c>
      <c r="B252">
        <v>1.46</v>
      </c>
      <c r="F252">
        <v>60.3</v>
      </c>
      <c r="I252">
        <f t="shared" si="31"/>
        <v>6.0299999999999999E-2</v>
      </c>
      <c r="M252">
        <v>0</v>
      </c>
    </row>
    <row r="253" spans="1:14">
      <c r="A253">
        <v>20</v>
      </c>
      <c r="B253">
        <v>1.39</v>
      </c>
      <c r="E253">
        <v>4.3999999999999997E-2</v>
      </c>
      <c r="F253">
        <v>73.099999999999994</v>
      </c>
      <c r="H253">
        <f t="shared" si="30"/>
        <v>0.1175105566617506</v>
      </c>
      <c r="I253">
        <f t="shared" si="31"/>
        <v>7.3099999999999998E-2</v>
      </c>
      <c r="M253">
        <v>11.23</v>
      </c>
    </row>
    <row r="256" spans="1:14">
      <c r="A256">
        <v>21</v>
      </c>
      <c r="B256">
        <v>1.33</v>
      </c>
      <c r="E256">
        <v>1E-3</v>
      </c>
      <c r="F256">
        <v>59.4</v>
      </c>
      <c r="H256">
        <f t="shared" si="30"/>
        <v>3.2866627226713998E-3</v>
      </c>
      <c r="I256">
        <f t="shared" si="31"/>
        <v>5.9400000000000001E-2</v>
      </c>
      <c r="M256">
        <v>983</v>
      </c>
      <c r="N256">
        <v>1562</v>
      </c>
    </row>
    <row r="257" spans="1:14">
      <c r="A257">
        <v>22</v>
      </c>
      <c r="B257">
        <v>1.1100000000000001</v>
      </c>
      <c r="F257">
        <v>63.1</v>
      </c>
      <c r="I257">
        <f t="shared" si="31"/>
        <v>6.3100000000000003E-2</v>
      </c>
      <c r="M257">
        <v>927</v>
      </c>
    </row>
    <row r="258" spans="1:14">
      <c r="A258">
        <v>23</v>
      </c>
      <c r="B258">
        <v>0.84</v>
      </c>
      <c r="E258">
        <v>6.0000000000000001E-3</v>
      </c>
      <c r="F258">
        <v>37.700000000000003</v>
      </c>
      <c r="H258">
        <f t="shared" si="30"/>
        <v>3.1070731945890898E-2</v>
      </c>
      <c r="I258">
        <f t="shared" si="31"/>
        <v>3.7700000000000004E-2</v>
      </c>
      <c r="M258">
        <v>966</v>
      </c>
    </row>
    <row r="262" spans="1:14">
      <c r="A262" s="1" t="s">
        <v>31</v>
      </c>
      <c r="B262" s="1"/>
    </row>
    <row r="263" spans="1:14">
      <c r="A263" s="1" t="s">
        <v>2</v>
      </c>
      <c r="B263" s="1"/>
    </row>
    <row r="264" spans="1:14">
      <c r="H264" t="s">
        <v>34</v>
      </c>
    </row>
    <row r="265" spans="1:14">
      <c r="A265" t="s">
        <v>4</v>
      </c>
      <c r="F265" t="s">
        <v>5</v>
      </c>
      <c r="H265" t="s">
        <v>6</v>
      </c>
      <c r="M265" t="s">
        <v>7</v>
      </c>
    </row>
    <row r="266" spans="1:14">
      <c r="A266" s="2" t="s">
        <v>8</v>
      </c>
      <c r="B266" t="s">
        <v>9</v>
      </c>
      <c r="C266" t="s">
        <v>10</v>
      </c>
      <c r="D266" t="s">
        <v>11</v>
      </c>
      <c r="E266" t="s">
        <v>12</v>
      </c>
      <c r="F266" t="s">
        <v>20</v>
      </c>
      <c r="G266" t="s">
        <v>14</v>
      </c>
      <c r="H266" t="s">
        <v>15</v>
      </c>
      <c r="M266" t="s">
        <v>17</v>
      </c>
      <c r="N266" t="s">
        <v>21</v>
      </c>
    </row>
    <row r="267" spans="1:14">
      <c r="A267">
        <v>1</v>
      </c>
      <c r="B267">
        <v>1.28</v>
      </c>
      <c r="D267">
        <v>1.046</v>
      </c>
      <c r="E267">
        <v>0.34599999999999997</v>
      </c>
      <c r="F267">
        <v>67.7</v>
      </c>
      <c r="G267">
        <v>200</v>
      </c>
      <c r="H267">
        <f>+(E267/D$267)*1*((0.2/I267)*0.9)</f>
        <v>0.87948462314055653</v>
      </c>
      <c r="I267">
        <f t="shared" ref="I267:I280" si="32">+F267/1000</f>
        <v>6.7699999999999996E-2</v>
      </c>
      <c r="M267">
        <v>981</v>
      </c>
      <c r="N267">
        <v>1573</v>
      </c>
    </row>
    <row r="268" spans="1:14">
      <c r="A268">
        <v>2</v>
      </c>
      <c r="B268">
        <v>1.6</v>
      </c>
      <c r="E268">
        <v>0.29399999999999998</v>
      </c>
      <c r="F268">
        <v>96</v>
      </c>
      <c r="H268">
        <f t="shared" ref="H268:H283" si="33">+(E268/D$267)*1*((0.2/I268)*0.9)</f>
        <v>0.52700764818355639</v>
      </c>
      <c r="I268">
        <f t="shared" si="32"/>
        <v>9.6000000000000002E-2</v>
      </c>
      <c r="M268">
        <v>911</v>
      </c>
    </row>
    <row r="269" spans="1:14">
      <c r="A269">
        <v>3</v>
      </c>
      <c r="B269">
        <v>1.4</v>
      </c>
      <c r="E269">
        <v>0.23799999999999999</v>
      </c>
      <c r="F269">
        <v>73.3</v>
      </c>
      <c r="H269">
        <f t="shared" si="33"/>
        <v>0.55874519706071857</v>
      </c>
      <c r="I269">
        <f t="shared" si="32"/>
        <v>7.3300000000000004E-2</v>
      </c>
      <c r="M269">
        <v>916</v>
      </c>
    </row>
    <row r="270" spans="1:14">
      <c r="A270">
        <v>4</v>
      </c>
      <c r="B270">
        <v>1.17</v>
      </c>
      <c r="E270">
        <v>0.22500000000000001</v>
      </c>
      <c r="F270">
        <v>56.3</v>
      </c>
      <c r="H270">
        <f t="shared" si="33"/>
        <v>0.68772520877978882</v>
      </c>
      <c r="I270">
        <f t="shared" si="32"/>
        <v>5.6299999999999996E-2</v>
      </c>
      <c r="M270">
        <v>959</v>
      </c>
    </row>
    <row r="271" spans="1:14">
      <c r="A271">
        <v>5</v>
      </c>
      <c r="B271">
        <v>1.25</v>
      </c>
      <c r="E271">
        <v>0.19900000000000001</v>
      </c>
      <c r="F271">
        <v>63.3</v>
      </c>
      <c r="H271">
        <f t="shared" si="33"/>
        <v>0.54099118284052095</v>
      </c>
      <c r="I271">
        <f t="shared" si="32"/>
        <v>6.3299999999999995E-2</v>
      </c>
      <c r="M271">
        <v>882</v>
      </c>
    </row>
    <row r="273" spans="1:14">
      <c r="A273">
        <v>6</v>
      </c>
      <c r="B273">
        <v>1.44</v>
      </c>
      <c r="E273">
        <v>0.36499999999999999</v>
      </c>
      <c r="F273">
        <v>57.2</v>
      </c>
      <c r="H273">
        <f t="shared" si="33"/>
        <v>1.0980892912059259</v>
      </c>
      <c r="I273">
        <f t="shared" si="32"/>
        <v>5.7200000000000001E-2</v>
      </c>
      <c r="M273">
        <v>923</v>
      </c>
      <c r="N273">
        <v>1576</v>
      </c>
    </row>
    <row r="274" spans="1:14">
      <c r="A274">
        <v>7</v>
      </c>
      <c r="B274">
        <v>0.99</v>
      </c>
      <c r="E274">
        <v>0.33500000000000002</v>
      </c>
      <c r="F274">
        <v>50.2</v>
      </c>
      <c r="H274">
        <f t="shared" si="33"/>
        <v>1.1483701903666403</v>
      </c>
      <c r="I274">
        <f t="shared" si="32"/>
        <v>5.0200000000000002E-2</v>
      </c>
      <c r="M274">
        <v>1080</v>
      </c>
    </row>
    <row r="275" spans="1:14">
      <c r="A275">
        <v>8</v>
      </c>
      <c r="B275">
        <v>1.32</v>
      </c>
      <c r="E275">
        <v>0.25900000000000001</v>
      </c>
      <c r="F275">
        <v>66.7</v>
      </c>
      <c r="H275">
        <f t="shared" si="33"/>
        <v>0.6682127387549055</v>
      </c>
      <c r="I275">
        <f t="shared" si="32"/>
        <v>6.6700000000000009E-2</v>
      </c>
      <c r="M275">
        <v>1061</v>
      </c>
    </row>
    <row r="276" spans="1:14">
      <c r="A276">
        <v>9</v>
      </c>
      <c r="B276">
        <v>0.94</v>
      </c>
      <c r="E276">
        <v>0.25</v>
      </c>
      <c r="F276">
        <v>42</v>
      </c>
      <c r="H276">
        <f t="shared" si="33"/>
        <v>1.0243102977328598</v>
      </c>
      <c r="I276">
        <f t="shared" si="32"/>
        <v>4.2000000000000003E-2</v>
      </c>
      <c r="M276">
        <v>912</v>
      </c>
    </row>
    <row r="277" spans="1:14">
      <c r="A277">
        <v>10</v>
      </c>
      <c r="B277">
        <v>0.66</v>
      </c>
      <c r="E277">
        <v>0.24099999999999999</v>
      </c>
      <c r="F277">
        <v>36.6</v>
      </c>
      <c r="H277">
        <f t="shared" si="33"/>
        <v>1.1331222769018587</v>
      </c>
      <c r="I277">
        <f t="shared" si="32"/>
        <v>3.6600000000000001E-2</v>
      </c>
    </row>
    <row r="279" spans="1:14">
      <c r="A279">
        <v>11</v>
      </c>
      <c r="B279">
        <v>1.1499999999999999</v>
      </c>
      <c r="E279">
        <v>0.35</v>
      </c>
      <c r="F279">
        <v>68</v>
      </c>
      <c r="H279">
        <f t="shared" si="33"/>
        <v>0.8857271398042964</v>
      </c>
      <c r="I279">
        <f t="shared" si="32"/>
        <v>6.8000000000000005E-2</v>
      </c>
      <c r="M279">
        <v>994</v>
      </c>
      <c r="N279">
        <v>1580</v>
      </c>
    </row>
    <row r="280" spans="1:14">
      <c r="A280">
        <v>12</v>
      </c>
      <c r="B280">
        <v>0.87</v>
      </c>
      <c r="E280">
        <v>0.185</v>
      </c>
      <c r="F280">
        <v>45</v>
      </c>
      <c r="H280">
        <f t="shared" si="33"/>
        <v>0.70745697896749515</v>
      </c>
      <c r="I280">
        <f t="shared" si="32"/>
        <v>4.4999999999999998E-2</v>
      </c>
      <c r="M280">
        <v>1018</v>
      </c>
    </row>
    <row r="281" spans="1:14">
      <c r="A281">
        <v>13</v>
      </c>
      <c r="B281">
        <v>1.1299999999999999</v>
      </c>
      <c r="E281">
        <v>0.114</v>
      </c>
      <c r="F281">
        <v>51.1</v>
      </c>
      <c r="H281">
        <f t="shared" si="33"/>
        <v>0.38390588693111027</v>
      </c>
      <c r="I281">
        <f t="shared" ref="I281:I295" si="34">+F281/1000</f>
        <v>5.11E-2</v>
      </c>
      <c r="M281">
        <v>912</v>
      </c>
    </row>
    <row r="282" spans="1:14">
      <c r="A282">
        <v>14</v>
      </c>
      <c r="B282">
        <v>1.18</v>
      </c>
      <c r="E282">
        <v>0.25700000000000001</v>
      </c>
      <c r="F282">
        <v>64.5</v>
      </c>
      <c r="H282">
        <f t="shared" si="33"/>
        <v>0.68566854906843344</v>
      </c>
      <c r="I282">
        <f t="shared" si="34"/>
        <v>6.4500000000000002E-2</v>
      </c>
    </row>
    <row r="283" spans="1:14">
      <c r="A283">
        <v>15</v>
      </c>
      <c r="B283">
        <v>1.1299999999999999</v>
      </c>
      <c r="E283">
        <v>0.20100000000000001</v>
      </c>
      <c r="F283">
        <v>62.3</v>
      </c>
      <c r="H283">
        <f t="shared" si="33"/>
        <v>0.55519919958014807</v>
      </c>
      <c r="I283">
        <f t="shared" si="34"/>
        <v>6.2299999999999994E-2</v>
      </c>
      <c r="M283">
        <v>1027</v>
      </c>
    </row>
    <row r="285" spans="1:14">
      <c r="A285">
        <v>16</v>
      </c>
      <c r="B285">
        <v>0.82</v>
      </c>
      <c r="E285">
        <v>0.21099999999999999</v>
      </c>
      <c r="F285">
        <v>34</v>
      </c>
      <c r="H285">
        <f t="shared" ref="H285:H299" si="35">+(E285/D$267)*1*((0.2/I285)*0.9)</f>
        <v>1.0679338657068944</v>
      </c>
      <c r="I285">
        <f t="shared" si="34"/>
        <v>3.4000000000000002E-2</v>
      </c>
      <c r="M285">
        <v>958</v>
      </c>
      <c r="N285">
        <v>1574</v>
      </c>
    </row>
    <row r="286" spans="1:14">
      <c r="A286">
        <v>17</v>
      </c>
      <c r="B286">
        <v>1.32</v>
      </c>
      <c r="E286">
        <v>0.248</v>
      </c>
      <c r="F286">
        <v>55.7</v>
      </c>
      <c r="H286">
        <f t="shared" si="35"/>
        <v>0.76619145861296001</v>
      </c>
      <c r="I286">
        <f t="shared" si="34"/>
        <v>5.57E-2</v>
      </c>
      <c r="M286">
        <v>964</v>
      </c>
    </row>
    <row r="287" spans="1:14">
      <c r="A287">
        <v>18</v>
      </c>
      <c r="B287">
        <v>1.57</v>
      </c>
      <c r="E287">
        <v>0.28199999999999997</v>
      </c>
      <c r="F287">
        <v>63.8</v>
      </c>
      <c r="H287">
        <f t="shared" si="35"/>
        <v>0.76062264365818133</v>
      </c>
      <c r="I287">
        <f t="shared" si="34"/>
        <v>6.3799999999999996E-2</v>
      </c>
      <c r="M287">
        <v>934</v>
      </c>
    </row>
    <row r="288" spans="1:14">
      <c r="A288">
        <v>19</v>
      </c>
      <c r="B288">
        <v>1.06</v>
      </c>
      <c r="E288">
        <v>0.29099999999999998</v>
      </c>
      <c r="F288">
        <v>53.8</v>
      </c>
      <c r="H288">
        <f t="shared" si="35"/>
        <v>0.93078962519635777</v>
      </c>
      <c r="I288">
        <f t="shared" si="34"/>
        <v>5.3800000000000001E-2</v>
      </c>
      <c r="M288">
        <v>1005</v>
      </c>
    </row>
    <row r="289" spans="1:14">
      <c r="A289">
        <v>20</v>
      </c>
      <c r="B289">
        <v>1.39</v>
      </c>
      <c r="E289">
        <v>0.307</v>
      </c>
      <c r="F289">
        <v>62.3</v>
      </c>
      <c r="H289">
        <f t="shared" si="35"/>
        <v>0.84799081726918124</v>
      </c>
      <c r="I289">
        <f t="shared" si="34"/>
        <v>6.2299999999999994E-2</v>
      </c>
      <c r="M289">
        <v>957</v>
      </c>
    </row>
    <row r="291" spans="1:14">
      <c r="A291">
        <v>21</v>
      </c>
      <c r="B291">
        <v>1.19</v>
      </c>
      <c r="E291">
        <v>0.26100000000000001</v>
      </c>
      <c r="F291">
        <v>61.8</v>
      </c>
      <c r="H291">
        <f t="shared" si="35"/>
        <v>0.72676307338172241</v>
      </c>
      <c r="I291">
        <f t="shared" si="34"/>
        <v>6.1799999999999994E-2</v>
      </c>
      <c r="M291">
        <v>958</v>
      </c>
      <c r="N291">
        <v>1588</v>
      </c>
    </row>
    <row r="292" spans="1:14">
      <c r="A292">
        <v>22</v>
      </c>
      <c r="B292">
        <v>1.37</v>
      </c>
      <c r="E292">
        <v>0.17299999999999999</v>
      </c>
      <c r="F292">
        <v>75.2</v>
      </c>
      <c r="H292">
        <f t="shared" si="35"/>
        <v>0.39588503315568935</v>
      </c>
      <c r="I292">
        <f t="shared" si="34"/>
        <v>7.5200000000000003E-2</v>
      </c>
      <c r="M292">
        <v>1005</v>
      </c>
    </row>
    <row r="293" spans="1:14">
      <c r="A293">
        <v>23</v>
      </c>
      <c r="B293">
        <v>1.02</v>
      </c>
      <c r="E293">
        <v>0.20300000000000001</v>
      </c>
      <c r="F293">
        <v>43</v>
      </c>
      <c r="H293">
        <f t="shared" si="35"/>
        <v>0.81239717195073147</v>
      </c>
      <c r="I293">
        <f t="shared" si="34"/>
        <v>4.2999999999999997E-2</v>
      </c>
    </row>
    <row r="294" spans="1:14">
      <c r="A294">
        <v>24</v>
      </c>
      <c r="B294">
        <v>1.22</v>
      </c>
      <c r="E294">
        <v>0.19</v>
      </c>
      <c r="F294">
        <v>66</v>
      </c>
      <c r="H294">
        <f t="shared" si="35"/>
        <v>0.49539370763080137</v>
      </c>
      <c r="I294">
        <f t="shared" si="34"/>
        <v>6.6000000000000003E-2</v>
      </c>
      <c r="M294">
        <v>942</v>
      </c>
    </row>
    <row r="295" spans="1:14">
      <c r="A295">
        <v>25</v>
      </c>
      <c r="B295">
        <v>1.68</v>
      </c>
      <c r="E295">
        <v>0.438</v>
      </c>
      <c r="F295">
        <v>63.9</v>
      </c>
      <c r="H295">
        <f t="shared" si="35"/>
        <v>1.1795438020089948</v>
      </c>
      <c r="I295">
        <f t="shared" si="34"/>
        <v>6.3899999999999998E-2</v>
      </c>
      <c r="M295">
        <v>1096</v>
      </c>
    </row>
    <row r="297" spans="1:14">
      <c r="A297">
        <v>26</v>
      </c>
      <c r="B297">
        <v>0.91</v>
      </c>
      <c r="E297">
        <v>0.372</v>
      </c>
      <c r="F297">
        <v>53.3</v>
      </c>
      <c r="H297">
        <f t="shared" si="35"/>
        <v>1.2010374552929233</v>
      </c>
      <c r="I297">
        <f t="shared" ref="I297:I312" si="36">+F297/1000</f>
        <v>5.33E-2</v>
      </c>
      <c r="M297">
        <v>1113</v>
      </c>
      <c r="N297">
        <v>1574</v>
      </c>
    </row>
    <row r="298" spans="1:14">
      <c r="A298">
        <v>27</v>
      </c>
      <c r="B298">
        <v>1</v>
      </c>
      <c r="E298">
        <v>0.107</v>
      </c>
      <c r="F298">
        <v>40.1</v>
      </c>
      <c r="H298">
        <f t="shared" si="35"/>
        <v>0.45917710503855086</v>
      </c>
      <c r="I298">
        <f t="shared" si="36"/>
        <v>4.0100000000000004E-2</v>
      </c>
    </row>
    <row r="299" spans="1:14">
      <c r="A299">
        <v>28</v>
      </c>
      <c r="B299">
        <v>1.17</v>
      </c>
      <c r="E299">
        <v>0.186</v>
      </c>
      <c r="F299">
        <v>39.6</v>
      </c>
      <c r="H299">
        <f t="shared" si="35"/>
        <v>0.80827394402920205</v>
      </c>
      <c r="I299">
        <f t="shared" si="36"/>
        <v>3.9600000000000003E-2</v>
      </c>
      <c r="M299">
        <v>956</v>
      </c>
    </row>
    <row r="300" spans="1:14">
      <c r="A300">
        <v>29</v>
      </c>
      <c r="B300">
        <v>1.0900000000000001</v>
      </c>
      <c r="E300">
        <v>0.182</v>
      </c>
      <c r="F300">
        <v>52.6</v>
      </c>
      <c r="H300">
        <f>+(E300/D$267)*1*((0.2/I300)*0.9)</f>
        <v>0.59542417611178555</v>
      </c>
      <c r="I300">
        <f t="shared" si="36"/>
        <v>5.2600000000000001E-2</v>
      </c>
      <c r="M300">
        <v>997</v>
      </c>
    </row>
    <row r="304" spans="1:14">
      <c r="A304" s="1" t="s">
        <v>31</v>
      </c>
      <c r="B304" s="1"/>
    </row>
    <row r="305" spans="1:15">
      <c r="A305" s="1" t="s">
        <v>18</v>
      </c>
      <c r="B305" s="1"/>
    </row>
    <row r="307" spans="1:15">
      <c r="A307" t="s">
        <v>4</v>
      </c>
      <c r="F307" t="s">
        <v>5</v>
      </c>
      <c r="H307" t="s">
        <v>35</v>
      </c>
      <c r="M307" t="s">
        <v>7</v>
      </c>
    </row>
    <row r="308" spans="1:15">
      <c r="A308" s="2" t="s">
        <v>8</v>
      </c>
      <c r="B308" t="s">
        <v>9</v>
      </c>
      <c r="C308" t="s">
        <v>10</v>
      </c>
      <c r="D308" t="s">
        <v>11</v>
      </c>
      <c r="E308" t="s">
        <v>12</v>
      </c>
      <c r="F308" t="s">
        <v>20</v>
      </c>
      <c r="G308" t="s">
        <v>14</v>
      </c>
      <c r="M308" t="s">
        <v>17</v>
      </c>
      <c r="N308" t="s">
        <v>21</v>
      </c>
      <c r="O308" t="s">
        <v>36</v>
      </c>
    </row>
    <row r="309" spans="1:15">
      <c r="A309">
        <v>1</v>
      </c>
      <c r="B309">
        <v>1.1499999999999999</v>
      </c>
      <c r="D309">
        <v>1.038</v>
      </c>
      <c r="E309">
        <v>0.215</v>
      </c>
      <c r="F309">
        <v>68.400000000000006</v>
      </c>
      <c r="G309">
        <v>200</v>
      </c>
      <c r="H309">
        <f>+(E309/D$309)*1*((0.2/I309)*0.9)</f>
        <v>0.54507656424297746</v>
      </c>
      <c r="I309">
        <f t="shared" si="36"/>
        <v>6.8400000000000002E-2</v>
      </c>
      <c r="M309">
        <v>1215</v>
      </c>
      <c r="N309">
        <v>1587</v>
      </c>
    </row>
    <row r="310" spans="1:15">
      <c r="A310">
        <v>2</v>
      </c>
      <c r="B310">
        <v>1.28</v>
      </c>
      <c r="E310">
        <v>0.16600000000000001</v>
      </c>
      <c r="F310">
        <v>64.400000000000006</v>
      </c>
      <c r="H310">
        <f t="shared" ref="H310:H325" si="37">+(E310/D$309)*1*((0.2/I310)*0.9)</f>
        <v>0.44698955229239229</v>
      </c>
      <c r="I310">
        <f t="shared" si="36"/>
        <v>6.4399999999999999E-2</v>
      </c>
    </row>
    <row r="311" spans="1:15">
      <c r="A311">
        <v>3</v>
      </c>
      <c r="B311">
        <v>1.25</v>
      </c>
      <c r="E311">
        <v>9.7000000000000003E-2</v>
      </c>
      <c r="F311">
        <v>44</v>
      </c>
      <c r="H311">
        <f t="shared" si="37"/>
        <v>0.38229111928533904</v>
      </c>
      <c r="I311">
        <f t="shared" si="36"/>
        <v>4.3999999999999997E-2</v>
      </c>
      <c r="M311">
        <v>981</v>
      </c>
    </row>
    <row r="312" spans="1:15">
      <c r="A312">
        <v>4</v>
      </c>
      <c r="B312">
        <v>1.05</v>
      </c>
      <c r="E312">
        <v>0.34799999999999998</v>
      </c>
      <c r="F312">
        <v>48.8</v>
      </c>
      <c r="H312">
        <f t="shared" si="37"/>
        <v>1.2366151805173884</v>
      </c>
      <c r="I312">
        <f t="shared" si="36"/>
        <v>4.8799999999999996E-2</v>
      </c>
      <c r="M312">
        <v>1100</v>
      </c>
    </row>
    <row r="313" spans="1:15">
      <c r="A313">
        <v>5</v>
      </c>
      <c r="B313">
        <v>1.1000000000000001</v>
      </c>
      <c r="E313">
        <v>0.107</v>
      </c>
      <c r="F313">
        <v>50.2</v>
      </c>
      <c r="H313">
        <f t="shared" si="37"/>
        <v>0.3696197867489579</v>
      </c>
      <c r="I313">
        <f t="shared" ref="I313:I328" si="38">+F313/1000</f>
        <v>5.0200000000000002E-2</v>
      </c>
      <c r="M313">
        <v>964</v>
      </c>
    </row>
    <row r="315" spans="1:15">
      <c r="A315">
        <v>6</v>
      </c>
      <c r="B315">
        <v>1.01</v>
      </c>
      <c r="E315">
        <v>0.224</v>
      </c>
      <c r="F315">
        <v>51.8</v>
      </c>
      <c r="H315">
        <f t="shared" si="37"/>
        <v>0.74988283080768636</v>
      </c>
      <c r="I315">
        <f t="shared" si="38"/>
        <v>5.1799999999999999E-2</v>
      </c>
      <c r="N315">
        <v>1573</v>
      </c>
    </row>
    <row r="316" spans="1:15">
      <c r="A316">
        <v>7</v>
      </c>
      <c r="B316">
        <v>1.1299999999999999</v>
      </c>
      <c r="E316">
        <v>0.21099999999999999</v>
      </c>
      <c r="F316">
        <v>766.3</v>
      </c>
      <c r="H316">
        <f t="shared" si="37"/>
        <v>4.7748395374817364E-2</v>
      </c>
      <c r="I316">
        <f t="shared" si="38"/>
        <v>0.76629999999999998</v>
      </c>
      <c r="M316">
        <v>1132</v>
      </c>
    </row>
    <row r="317" spans="1:15">
      <c r="A317">
        <v>8</v>
      </c>
      <c r="B317">
        <v>1.43</v>
      </c>
      <c r="E317">
        <v>0.16300000000000001</v>
      </c>
      <c r="F317">
        <v>86.4</v>
      </c>
      <c r="H317">
        <f t="shared" si="37"/>
        <v>0.32715157353885682</v>
      </c>
      <c r="I317">
        <f t="shared" si="38"/>
        <v>8.6400000000000005E-2</v>
      </c>
      <c r="M317">
        <v>1155</v>
      </c>
    </row>
    <row r="318" spans="1:15">
      <c r="A318">
        <v>9</v>
      </c>
      <c r="B318">
        <v>1.2</v>
      </c>
      <c r="E318">
        <v>0.10199999999999999</v>
      </c>
      <c r="F318">
        <v>69.099999999999994</v>
      </c>
      <c r="H318">
        <f t="shared" si="37"/>
        <v>0.25597483750616934</v>
      </c>
      <c r="I318">
        <f t="shared" si="38"/>
        <v>6.9099999999999995E-2</v>
      </c>
      <c r="M318">
        <v>11.24</v>
      </c>
    </row>
    <row r="319" spans="1:15">
      <c r="A319">
        <v>10</v>
      </c>
      <c r="B319">
        <v>1.08</v>
      </c>
      <c r="E319">
        <v>0.113</v>
      </c>
      <c r="F319">
        <v>59</v>
      </c>
      <c r="H319">
        <f t="shared" si="37"/>
        <v>0.33212501224649754</v>
      </c>
      <c r="I319">
        <f t="shared" si="38"/>
        <v>5.8999999999999997E-2</v>
      </c>
      <c r="M319">
        <v>9.4499999999999993</v>
      </c>
    </row>
    <row r="321" spans="1:14">
      <c r="A321">
        <v>11</v>
      </c>
      <c r="B321">
        <v>1.1499999999999999</v>
      </c>
      <c r="E321">
        <v>0.09</v>
      </c>
      <c r="F321">
        <v>54.8</v>
      </c>
      <c r="H321">
        <f t="shared" si="37"/>
        <v>0.28479810978439735</v>
      </c>
      <c r="I321">
        <f t="shared" si="38"/>
        <v>5.4799999999999995E-2</v>
      </c>
      <c r="M321">
        <v>1002</v>
      </c>
      <c r="N321">
        <v>1605</v>
      </c>
    </row>
    <row r="322" spans="1:14">
      <c r="A322">
        <v>12</v>
      </c>
      <c r="B322">
        <v>1.06</v>
      </c>
      <c r="E322">
        <v>6.9000000000000006E-2</v>
      </c>
      <c r="F322">
        <v>52.6</v>
      </c>
      <c r="H322">
        <f t="shared" si="37"/>
        <v>0.22747752697861495</v>
      </c>
      <c r="I322">
        <f t="shared" si="38"/>
        <v>5.2600000000000001E-2</v>
      </c>
      <c r="M322">
        <v>1131</v>
      </c>
    </row>
    <row r="323" spans="1:14">
      <c r="A323">
        <v>13</v>
      </c>
      <c r="B323">
        <v>1.04</v>
      </c>
      <c r="E323">
        <v>0.216</v>
      </c>
      <c r="F323">
        <v>47</v>
      </c>
      <c r="H323">
        <f t="shared" si="37"/>
        <v>0.79694994465625379</v>
      </c>
      <c r="I323">
        <f t="shared" si="38"/>
        <v>4.7E-2</v>
      </c>
      <c r="M323">
        <v>1091</v>
      </c>
    </row>
    <row r="324" spans="1:14">
      <c r="A324">
        <v>14</v>
      </c>
      <c r="B324">
        <v>1.21</v>
      </c>
      <c r="E324">
        <v>0.47799999999999998</v>
      </c>
      <c r="F324">
        <v>64.3</v>
      </c>
      <c r="H324">
        <f t="shared" si="37"/>
        <v>1.289116227222467</v>
      </c>
      <c r="I324">
        <f t="shared" si="38"/>
        <v>6.4299999999999996E-2</v>
      </c>
    </row>
    <row r="325" spans="1:14">
      <c r="A325">
        <v>15</v>
      </c>
      <c r="B325">
        <v>1.56</v>
      </c>
      <c r="E325">
        <v>0.38</v>
      </c>
      <c r="F325">
        <v>83.1</v>
      </c>
      <c r="H325">
        <f t="shared" si="37"/>
        <v>0.79297176603159369</v>
      </c>
      <c r="I325">
        <f t="shared" si="38"/>
        <v>8.3099999999999993E-2</v>
      </c>
      <c r="M325">
        <v>998</v>
      </c>
    </row>
    <row r="327" spans="1:14">
      <c r="A327">
        <v>16</v>
      </c>
      <c r="B327">
        <v>0.99</v>
      </c>
      <c r="E327">
        <v>0.156</v>
      </c>
      <c r="F327">
        <v>56.9</v>
      </c>
      <c r="H327">
        <f t="shared" ref="H327:H336" si="39">+(E327/D$309)*1*((0.2/I327)*0.9)</f>
        <v>0.47543098631612102</v>
      </c>
      <c r="I327">
        <f t="shared" si="38"/>
        <v>5.6899999999999999E-2</v>
      </c>
      <c r="M327">
        <v>1108</v>
      </c>
      <c r="N327">
        <v>1595</v>
      </c>
    </row>
    <row r="328" spans="1:14">
      <c r="A328">
        <v>17</v>
      </c>
      <c r="B328">
        <v>1.21</v>
      </c>
      <c r="E328">
        <v>0.17399999999999999</v>
      </c>
      <c r="F328">
        <v>65.5</v>
      </c>
      <c r="H328">
        <f t="shared" si="39"/>
        <v>0.46066275426907288</v>
      </c>
      <c r="I328">
        <f t="shared" si="38"/>
        <v>6.5500000000000003E-2</v>
      </c>
      <c r="M328">
        <v>1036</v>
      </c>
    </row>
    <row r="329" spans="1:14">
      <c r="A329">
        <v>18</v>
      </c>
      <c r="B329">
        <v>1.1499999999999999</v>
      </c>
      <c r="E329">
        <v>0.17599999999999999</v>
      </c>
      <c r="F329">
        <v>52.3</v>
      </c>
      <c r="H329">
        <f t="shared" si="39"/>
        <v>0.58356082626907901</v>
      </c>
      <c r="I329">
        <f t="shared" ref="I329:I336" si="40">+F329/1000</f>
        <v>5.2299999999999999E-2</v>
      </c>
      <c r="M329">
        <v>1101</v>
      </c>
    </row>
    <row r="330" spans="1:14">
      <c r="A330">
        <v>19</v>
      </c>
      <c r="B330">
        <v>1.3</v>
      </c>
      <c r="E330">
        <v>0.499</v>
      </c>
      <c r="F330">
        <v>69.8</v>
      </c>
      <c r="H330">
        <f t="shared" si="39"/>
        <v>1.2397104857810093</v>
      </c>
      <c r="I330">
        <f t="shared" si="40"/>
        <v>6.9800000000000001E-2</v>
      </c>
      <c r="M330">
        <v>1022</v>
      </c>
    </row>
    <row r="331" spans="1:14">
      <c r="A331">
        <v>20</v>
      </c>
      <c r="B331">
        <v>1.52</v>
      </c>
      <c r="E331">
        <v>0.442</v>
      </c>
      <c r="F331">
        <v>71.3</v>
      </c>
      <c r="H331">
        <f t="shared" si="39"/>
        <v>1.0749985812612992</v>
      </c>
      <c r="I331">
        <f t="shared" si="40"/>
        <v>7.1300000000000002E-2</v>
      </c>
    </row>
    <row r="333" spans="1:14">
      <c r="A333">
        <v>21</v>
      </c>
      <c r="B333">
        <v>0.82</v>
      </c>
      <c r="E333">
        <v>0.24</v>
      </c>
      <c r="F333">
        <v>40.200000000000003</v>
      </c>
      <c r="H333">
        <f t="shared" si="39"/>
        <v>1.0352859977568805</v>
      </c>
      <c r="I333">
        <f t="shared" si="40"/>
        <v>4.02E-2</v>
      </c>
      <c r="M333">
        <v>982</v>
      </c>
      <c r="N333">
        <v>1608</v>
      </c>
    </row>
    <row r="334" spans="1:14">
      <c r="A334">
        <v>22</v>
      </c>
      <c r="B334">
        <v>0.92</v>
      </c>
      <c r="E334">
        <v>0.23100000000000001</v>
      </c>
      <c r="F334">
        <v>58.7</v>
      </c>
      <c r="H334">
        <f t="shared" si="39"/>
        <v>0.68241573199673078</v>
      </c>
      <c r="I334">
        <f t="shared" si="40"/>
        <v>5.8700000000000002E-2</v>
      </c>
      <c r="M334">
        <v>1069</v>
      </c>
    </row>
    <row r="335" spans="1:14">
      <c r="A335">
        <v>23</v>
      </c>
      <c r="B335">
        <v>1.18</v>
      </c>
      <c r="E335">
        <v>0.17299999999999999</v>
      </c>
      <c r="F335">
        <v>65</v>
      </c>
      <c r="H335">
        <f t="shared" si="39"/>
        <v>0.46153846153846156</v>
      </c>
      <c r="I335">
        <f t="shared" si="40"/>
        <v>6.5000000000000002E-2</v>
      </c>
    </row>
    <row r="336" spans="1:14">
      <c r="A336">
        <v>24</v>
      </c>
      <c r="B336">
        <v>1.25</v>
      </c>
      <c r="E336">
        <v>0.20799999999999999</v>
      </c>
      <c r="F336">
        <v>62.5</v>
      </c>
      <c r="H336">
        <f t="shared" si="39"/>
        <v>0.57710982658959542</v>
      </c>
      <c r="I336">
        <f t="shared" si="40"/>
        <v>6.25E-2</v>
      </c>
      <c r="M336">
        <v>1197</v>
      </c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2:J107"/>
  <sheetViews>
    <sheetView zoomScale="75" workbookViewId="0"/>
  </sheetViews>
  <sheetFormatPr baseColWidth="10" defaultRowHeight="12.75"/>
  <cols>
    <col min="1" max="1" width="13" customWidth="1"/>
  </cols>
  <sheetData>
    <row r="2" spans="1:10">
      <c r="B2" s="11"/>
      <c r="C2" s="11"/>
      <c r="D2" s="11"/>
      <c r="E2" s="11"/>
      <c r="F2" s="11"/>
      <c r="G2" s="11"/>
      <c r="H2" s="11"/>
    </row>
    <row r="3" spans="1:10">
      <c r="A3" s="7" t="s">
        <v>3</v>
      </c>
      <c r="B3" s="10"/>
      <c r="C3" s="10"/>
      <c r="D3" s="10"/>
      <c r="E3" s="10"/>
      <c r="F3" s="10"/>
      <c r="G3" s="10"/>
      <c r="H3" s="10"/>
    </row>
    <row r="4" spans="1:10">
      <c r="A4" s="7" t="s">
        <v>6</v>
      </c>
      <c r="B4" s="11"/>
      <c r="C4" s="11"/>
      <c r="D4" s="11"/>
      <c r="E4" s="11"/>
      <c r="F4" s="11"/>
      <c r="G4" s="11"/>
      <c r="H4" s="11"/>
    </row>
    <row r="5" spans="1:10">
      <c r="A5" s="7" t="s">
        <v>15</v>
      </c>
    </row>
    <row r="6" spans="1:10">
      <c r="H6" s="6" t="s">
        <v>37</v>
      </c>
      <c r="I6" s="6"/>
      <c r="J6" s="6"/>
    </row>
    <row r="7" spans="1:10">
      <c r="A7" s="7" t="s">
        <v>4</v>
      </c>
      <c r="B7" s="7">
        <v>1</v>
      </c>
      <c r="C7" s="7">
        <v>2</v>
      </c>
      <c r="D7" s="7">
        <v>3</v>
      </c>
      <c r="E7" s="7">
        <v>4</v>
      </c>
      <c r="F7" s="7">
        <v>5</v>
      </c>
      <c r="H7" s="6" t="s">
        <v>32</v>
      </c>
      <c r="I7" s="6" t="s">
        <v>2</v>
      </c>
      <c r="J7" s="6" t="s">
        <v>18</v>
      </c>
    </row>
    <row r="8" spans="1:10">
      <c r="A8">
        <v>0.50644377650594985</v>
      </c>
      <c r="B8">
        <v>2.0267309377738827</v>
      </c>
      <c r="C8">
        <v>0.62698038158160863</v>
      </c>
      <c r="D8">
        <v>1.0251856635453667</v>
      </c>
      <c r="E8">
        <v>0.74284869539507736</v>
      </c>
      <c r="F8">
        <v>2.3535479667734402</v>
      </c>
      <c r="I8">
        <v>1.0632499909107229</v>
      </c>
      <c r="J8">
        <v>0.43337450270277078</v>
      </c>
    </row>
    <row r="9" spans="1:10">
      <c r="A9">
        <v>1.0375921274756044</v>
      </c>
      <c r="B9">
        <v>0.92596120870327336</v>
      </c>
      <c r="C9">
        <v>0.57220386974988213</v>
      </c>
      <c r="D9">
        <v>0.45703462757854002</v>
      </c>
      <c r="E9">
        <v>0.98278634820418154</v>
      </c>
      <c r="F9">
        <v>1.5590039696860336</v>
      </c>
      <c r="I9">
        <v>1.255766329247249</v>
      </c>
      <c r="J9">
        <v>0.49551727367932419</v>
      </c>
    </row>
    <row r="10" spans="1:10">
      <c r="A10">
        <v>1.7296178579348069</v>
      </c>
      <c r="B10">
        <v>1.0809231668127373</v>
      </c>
      <c r="C10">
        <v>0.53455431252255503</v>
      </c>
      <c r="D10">
        <v>0.56077453987730064</v>
      </c>
      <c r="E10">
        <v>0.64696040156162871</v>
      </c>
      <c r="F10">
        <v>1.7322266329844822</v>
      </c>
      <c r="I10">
        <v>0.56891818034004982</v>
      </c>
      <c r="J10">
        <v>0.38644446616274147</v>
      </c>
    </row>
    <row r="11" spans="1:10">
      <c r="A11">
        <v>0.89850731848702969</v>
      </c>
      <c r="B11">
        <v>1.0728489071122489</v>
      </c>
      <c r="C11">
        <v>0.57304658531652397</v>
      </c>
      <c r="D11">
        <v>0.60343960575279088</v>
      </c>
      <c r="E11">
        <v>1.0923238066736496</v>
      </c>
      <c r="F11">
        <v>1.0171133354859543</v>
      </c>
      <c r="I11">
        <v>0.63021702786138734</v>
      </c>
      <c r="J11">
        <v>0.43902540843640991</v>
      </c>
    </row>
    <row r="12" spans="1:10">
      <c r="A12">
        <v>1.144088874150224</v>
      </c>
      <c r="B12">
        <v>1.1723674258341039</v>
      </c>
      <c r="C12">
        <v>0.53780575252967888</v>
      </c>
      <c r="D12">
        <v>0.50465070255293887</v>
      </c>
      <c r="E12">
        <v>0.67868098159509194</v>
      </c>
      <c r="F12">
        <v>1.0850654701950371</v>
      </c>
      <c r="I12">
        <v>0.82872004668592592</v>
      </c>
      <c r="J12">
        <v>0.4284852302927929</v>
      </c>
    </row>
    <row r="13" spans="1:10">
      <c r="A13" s="5">
        <f>+AVERAGE(A8:A12)</f>
        <v>1.0632499909107229</v>
      </c>
      <c r="B13" s="5">
        <f t="shared" ref="B13:F13" si="0">+AVERAGE(B8:B12)</f>
        <v>1.255766329247249</v>
      </c>
      <c r="C13" s="5">
        <f t="shared" si="0"/>
        <v>0.56891818034004982</v>
      </c>
      <c r="D13" s="5">
        <f t="shared" si="0"/>
        <v>0.63021702786138734</v>
      </c>
      <c r="E13" s="5">
        <f t="shared" si="0"/>
        <v>0.82872004668592592</v>
      </c>
      <c r="F13" s="5">
        <f t="shared" si="0"/>
        <v>1.5493914750249895</v>
      </c>
      <c r="I13">
        <v>1.5493914750249895</v>
      </c>
      <c r="J13">
        <v>0.24340208379928657</v>
      </c>
    </row>
    <row r="14" spans="1:10">
      <c r="A14" s="5">
        <f>+STDEV(A8:A12)</f>
        <v>0.44396303160251027</v>
      </c>
      <c r="B14" s="5">
        <f t="shared" ref="B14:F14" si="1">+STDEV(B8:B12)</f>
        <v>0.43992673736622989</v>
      </c>
      <c r="C14" s="5">
        <f t="shared" si="1"/>
        <v>3.7242171228314219E-2</v>
      </c>
      <c r="D14" s="5">
        <f t="shared" si="1"/>
        <v>0.22765025722885843</v>
      </c>
      <c r="E14" s="5">
        <f t="shared" si="1"/>
        <v>0.19757628031012259</v>
      </c>
      <c r="F14" s="5">
        <f t="shared" si="1"/>
        <v>0.54293356289083328</v>
      </c>
    </row>
    <row r="15" spans="1:10">
      <c r="A15" s="5">
        <f>+A14/2.24</f>
        <v>0.19819778196540636</v>
      </c>
      <c r="B15" s="5">
        <f t="shared" ref="B15:F15" si="2">+B14/2.24</f>
        <v>0.19639586489563832</v>
      </c>
      <c r="C15" s="5">
        <f t="shared" si="2"/>
        <v>1.6625969298354561E-2</v>
      </c>
      <c r="D15" s="5">
        <f t="shared" si="2"/>
        <v>0.10162957912002607</v>
      </c>
      <c r="E15" s="5">
        <f t="shared" si="2"/>
        <v>8.8203696567018999E-2</v>
      </c>
      <c r="F15" s="5">
        <f t="shared" si="2"/>
        <v>0.24238105486197911</v>
      </c>
      <c r="G15" s="9"/>
    </row>
    <row r="16" spans="1:10">
      <c r="A16" s="5">
        <f>+(A15/A13)*100</f>
        <v>18.640750873239206</v>
      </c>
      <c r="B16" s="5">
        <f t="shared" ref="B16:F16" si="3">+(B15/B13)*100</f>
        <v>15.639523080170894</v>
      </c>
      <c r="C16" s="5">
        <f t="shared" si="3"/>
        <v>2.9223831954916615</v>
      </c>
      <c r="D16" s="5">
        <f t="shared" si="3"/>
        <v>16.126123958424511</v>
      </c>
      <c r="E16" s="5">
        <f t="shared" si="3"/>
        <v>10.643364658517433</v>
      </c>
      <c r="F16" s="5">
        <f t="shared" si="3"/>
        <v>15.643629048499175</v>
      </c>
      <c r="H16" s="6" t="s">
        <v>23</v>
      </c>
      <c r="I16" s="6"/>
      <c r="J16" s="6"/>
    </row>
    <row r="17" spans="1:10">
      <c r="H17" s="6" t="s">
        <v>32</v>
      </c>
      <c r="I17" s="6" t="s">
        <v>2</v>
      </c>
      <c r="J17" s="6" t="s">
        <v>18</v>
      </c>
    </row>
    <row r="18" spans="1:10">
      <c r="A18" s="7" t="s">
        <v>19</v>
      </c>
      <c r="H18">
        <v>0.36529835412564776</v>
      </c>
      <c r="I18">
        <v>0.6937858550797863</v>
      </c>
      <c r="J18">
        <v>0.32215564027789212</v>
      </c>
    </row>
    <row r="19" spans="1:10">
      <c r="A19" s="7" t="s">
        <v>6</v>
      </c>
      <c r="H19">
        <v>0.45495160567243476</v>
      </c>
      <c r="I19">
        <v>0.67918821859233269</v>
      </c>
      <c r="J19">
        <v>0.23395772069380194</v>
      </c>
    </row>
    <row r="20" spans="1:10">
      <c r="A20" s="7" t="s">
        <v>15</v>
      </c>
      <c r="H20">
        <v>0.44660642449687699</v>
      </c>
      <c r="I20">
        <v>0.50324772989951949</v>
      </c>
      <c r="J20">
        <v>0.67503468416674439</v>
      </c>
    </row>
    <row r="21" spans="1:10">
      <c r="A21" s="7" t="s">
        <v>4</v>
      </c>
      <c r="B21" s="7">
        <v>1</v>
      </c>
      <c r="C21" s="7">
        <v>2</v>
      </c>
      <c r="D21" s="7">
        <v>3</v>
      </c>
      <c r="E21" s="7">
        <v>4</v>
      </c>
      <c r="F21" s="7">
        <v>5</v>
      </c>
      <c r="H21">
        <v>0.39680837105148858</v>
      </c>
      <c r="I21">
        <v>0.47522233867786012</v>
      </c>
      <c r="J21">
        <v>0.83993115760036796</v>
      </c>
    </row>
    <row r="22" spans="1:10">
      <c r="A22">
        <v>7.2505744833486166E-2</v>
      </c>
      <c r="B22">
        <v>0.70322336298404198</v>
      </c>
      <c r="C22">
        <v>2.591792656587473E-2</v>
      </c>
      <c r="D22">
        <v>0.52637955307869377</v>
      </c>
      <c r="E22">
        <v>0.333721974808387</v>
      </c>
      <c r="F22">
        <v>2.4450874118749751E-2</v>
      </c>
      <c r="H22">
        <v>0.69207260805650517</v>
      </c>
      <c r="I22">
        <v>0.76505884138600577</v>
      </c>
      <c r="J22">
        <v>0.56471095811141547</v>
      </c>
    </row>
    <row r="23" spans="1:10">
      <c r="A23">
        <v>0.33714376020650061</v>
      </c>
      <c r="B23">
        <v>0.19634792852935401</v>
      </c>
      <c r="C23">
        <v>0.41077468519499577</v>
      </c>
      <c r="D23">
        <v>0.26268168816764931</v>
      </c>
      <c r="E23">
        <v>0.42868053445458199</v>
      </c>
      <c r="F23">
        <v>0.24734548182253205</v>
      </c>
      <c r="H23">
        <v>0.52663925503013143</v>
      </c>
      <c r="I23">
        <v>0.74039838473820652</v>
      </c>
      <c r="J23">
        <v>0.43394042504522823</v>
      </c>
    </row>
    <row r="24" spans="1:10">
      <c r="A24">
        <v>0.86029258547524468</v>
      </c>
      <c r="B24">
        <v>0.21789407289894686</v>
      </c>
      <c r="C24">
        <v>0.23845297345156488</v>
      </c>
      <c r="D24">
        <v>0.60745140388768892</v>
      </c>
      <c r="E24">
        <v>0.70277454726698785</v>
      </c>
      <c r="F24">
        <v>0.31922372896385298</v>
      </c>
    </row>
    <row r="25" spans="1:10">
      <c r="B25">
        <v>1.0785720993252219</v>
      </c>
      <c r="C25">
        <v>0.6711210008288746</v>
      </c>
      <c r="D25">
        <v>0.42074556113433004</v>
      </c>
      <c r="E25">
        <v>0.29640181976931207</v>
      </c>
      <c r="F25">
        <v>0.20067051352309728</v>
      </c>
      <c r="H25" s="6" t="s">
        <v>38</v>
      </c>
      <c r="I25" s="6"/>
      <c r="J25" s="6"/>
    </row>
    <row r="26" spans="1:10">
      <c r="A26">
        <v>0.46355592029585174</v>
      </c>
      <c r="B26">
        <v>0.28154890465905585</v>
      </c>
      <c r="C26">
        <v>0.58595574477239731</v>
      </c>
      <c r="D26">
        <v>0.3778688359136877</v>
      </c>
      <c r="E26">
        <v>0.38084727516469535</v>
      </c>
      <c r="F26">
        <v>0.42531982056820067</v>
      </c>
      <c r="H26" s="6" t="s">
        <v>32</v>
      </c>
      <c r="I26" s="6" t="s">
        <v>2</v>
      </c>
      <c r="J26" s="6" t="s">
        <v>18</v>
      </c>
    </row>
    <row r="27" spans="1:10">
      <c r="A27" s="5">
        <f>+AVERAGE(A22:A26)</f>
        <v>0.43337450270277078</v>
      </c>
      <c r="B27" s="5">
        <f t="shared" ref="B27:F27" si="4">+AVERAGE(B22:B26)</f>
        <v>0.49551727367932419</v>
      </c>
      <c r="C27" s="5">
        <f t="shared" si="4"/>
        <v>0.38644446616274147</v>
      </c>
      <c r="D27" s="5">
        <f t="shared" si="4"/>
        <v>0.43902540843640991</v>
      </c>
      <c r="E27" s="5">
        <f t="shared" si="4"/>
        <v>0.4284852302927929</v>
      </c>
      <c r="F27" s="5">
        <f t="shared" si="4"/>
        <v>0.24340208379928657</v>
      </c>
      <c r="H27">
        <v>0.36248344594015303</v>
      </c>
      <c r="I27">
        <v>0.6387907720010283</v>
      </c>
      <c r="J27">
        <v>0.59611844061741104</v>
      </c>
    </row>
    <row r="28" spans="1:10">
      <c r="A28" s="5">
        <f>+STDEV(A22:A26)</f>
        <v>0.32795151245956916</v>
      </c>
      <c r="B28" s="5">
        <f t="shared" ref="B28:F28" si="5">+STDEV(B22:B26)</f>
        <v>0.38582837858088698</v>
      </c>
      <c r="C28" s="5">
        <f t="shared" si="5"/>
        <v>0.26139926688339649</v>
      </c>
      <c r="D28" s="5">
        <f t="shared" si="5"/>
        <v>0.1333880142556674</v>
      </c>
      <c r="E28" s="5">
        <f t="shared" si="5"/>
        <v>0.16119099249352417</v>
      </c>
      <c r="F28" s="5">
        <f t="shared" si="5"/>
        <v>0.14884904646435798</v>
      </c>
      <c r="H28">
        <v>0.25856183612936201</v>
      </c>
      <c r="I28">
        <v>1.0144209589924382</v>
      </c>
      <c r="J28">
        <v>0.34257652989480547</v>
      </c>
    </row>
    <row r="29" spans="1:10">
      <c r="A29" s="5">
        <f>+A28/1.73</f>
        <v>0.18956734824252552</v>
      </c>
      <c r="B29" s="5">
        <f t="shared" ref="B29:F29" si="6">+B28/2.24</f>
        <v>0.1722448118664674</v>
      </c>
      <c r="C29" s="5">
        <f t="shared" si="6"/>
        <v>0.11669610128723057</v>
      </c>
      <c r="D29" s="5">
        <f t="shared" si="6"/>
        <v>5.9548220649851512E-2</v>
      </c>
      <c r="E29" s="5">
        <f t="shared" si="6"/>
        <v>7.1960264506037569E-2</v>
      </c>
      <c r="F29" s="5">
        <f t="shared" si="6"/>
        <v>6.6450467171588382E-2</v>
      </c>
      <c r="H29">
        <v>0.41355761198755309</v>
      </c>
      <c r="I29">
        <v>0.64359155087029662</v>
      </c>
      <c r="J29">
        <v>0.67826271493466539</v>
      </c>
    </row>
    <row r="30" spans="1:10">
      <c r="A30" s="5">
        <f>+(A29/A27)*100</f>
        <v>43.742155355304781</v>
      </c>
      <c r="B30" s="5">
        <f t="shared" ref="B30:F30" si="7">+(B29/B27)*100</f>
        <v>34.760606948676475</v>
      </c>
      <c r="C30" s="5">
        <f t="shared" si="7"/>
        <v>30.197379314544747</v>
      </c>
      <c r="D30" s="5">
        <f t="shared" si="7"/>
        <v>13.5637299130209</v>
      </c>
      <c r="E30" s="5">
        <f t="shared" si="7"/>
        <v>16.794106171842987</v>
      </c>
      <c r="F30" s="5">
        <f t="shared" si="7"/>
        <v>27.300697732064016</v>
      </c>
      <c r="H30">
        <v>0.46387502122680113</v>
      </c>
      <c r="I30">
        <v>0.87470568208871491</v>
      </c>
      <c r="J30">
        <v>0.76687272677931628</v>
      </c>
    </row>
    <row r="31" spans="1:10">
      <c r="A31" s="6" t="s">
        <v>25</v>
      </c>
      <c r="H31">
        <v>1.4709091889471331</v>
      </c>
      <c r="I31">
        <v>0.7219965576255879</v>
      </c>
      <c r="J31">
        <v>0.68908750447041711</v>
      </c>
    </row>
    <row r="32" spans="1:10">
      <c r="A32" s="6" t="s">
        <v>6</v>
      </c>
      <c r="H32">
        <v>1.7178697334281148E-2</v>
      </c>
      <c r="I32">
        <v>0.76597817011811542</v>
      </c>
    </row>
    <row r="33" spans="1:6">
      <c r="A33" s="6" t="s">
        <v>15</v>
      </c>
    </row>
    <row r="34" spans="1:6">
      <c r="A34" s="7" t="s">
        <v>4</v>
      </c>
      <c r="B34" s="7">
        <v>1</v>
      </c>
      <c r="C34" s="7">
        <v>2</v>
      </c>
      <c r="D34" s="7">
        <v>3</v>
      </c>
      <c r="E34" s="7">
        <v>4</v>
      </c>
      <c r="F34" s="7">
        <v>5</v>
      </c>
    </row>
    <row r="35" spans="1:6">
      <c r="A35">
        <v>0.28261304521808728</v>
      </c>
      <c r="B35">
        <v>0.66128412149173388</v>
      </c>
      <c r="C35">
        <v>0.40998217468805703</v>
      </c>
      <c r="D35">
        <v>0.51732404673581145</v>
      </c>
      <c r="E35">
        <v>1.3571458307314432</v>
      </c>
      <c r="F35">
        <v>0.62964841108857339</v>
      </c>
    </row>
    <row r="36" spans="1:6">
      <c r="A36">
        <v>0.61891423235961063</v>
      </c>
      <c r="B36">
        <v>0.53447686523103688</v>
      </c>
      <c r="C36">
        <v>0.69659442724458198</v>
      </c>
      <c r="D36">
        <v>0.20688590396788636</v>
      </c>
      <c r="E36">
        <v>0.53405572755417952</v>
      </c>
      <c r="F36">
        <v>0.42382748823995164</v>
      </c>
    </row>
    <row r="37" spans="1:6">
      <c r="A37">
        <v>0.15835312747426764</v>
      </c>
      <c r="B37">
        <v>0.26755341512823455</v>
      </c>
      <c r="C37">
        <v>0.40478856256997675</v>
      </c>
      <c r="D37">
        <v>0.75305484512645637</v>
      </c>
      <c r="E37">
        <v>0.50263760326465623</v>
      </c>
      <c r="F37">
        <v>0.61999877832753036</v>
      </c>
    </row>
    <row r="38" spans="1:6">
      <c r="A38">
        <v>0.35344609946983085</v>
      </c>
      <c r="B38">
        <v>0.45672887628947162</v>
      </c>
      <c r="C38">
        <v>0.4075607329674914</v>
      </c>
      <c r="D38">
        <v>0.13666917691685496</v>
      </c>
      <c r="E38">
        <v>0.23529411764705885</v>
      </c>
      <c r="F38">
        <v>0.62151650026063598</v>
      </c>
    </row>
    <row r="39" spans="1:6">
      <c r="A39">
        <v>0.4131652661064425</v>
      </c>
      <c r="B39">
        <v>0.35471475022169674</v>
      </c>
      <c r="C39">
        <v>0.3141062250142776</v>
      </c>
      <c r="D39">
        <v>0.37010788251043386</v>
      </c>
      <c r="E39">
        <v>0.8312297610851882</v>
      </c>
      <c r="F39">
        <v>0.33820509723396552</v>
      </c>
    </row>
    <row r="40" spans="1:6">
      <c r="A40" s="5">
        <f>+AVERAGE(A35:A39)</f>
        <v>0.36529835412564776</v>
      </c>
      <c r="B40" s="5">
        <f t="shared" ref="B40:F40" si="8">+AVERAGE(B35:B39)</f>
        <v>0.45495160567243476</v>
      </c>
      <c r="C40" s="5">
        <f t="shared" si="8"/>
        <v>0.44660642449687699</v>
      </c>
      <c r="D40" s="5">
        <f t="shared" si="8"/>
        <v>0.39680837105148858</v>
      </c>
      <c r="E40" s="5">
        <f t="shared" si="8"/>
        <v>0.69207260805650517</v>
      </c>
      <c r="F40" s="5">
        <f t="shared" si="8"/>
        <v>0.52663925503013143</v>
      </c>
    </row>
    <row r="41" spans="1:6">
      <c r="A41" s="5">
        <f>+STDEV(A35:A39)</f>
        <v>0.17059888484271932</v>
      </c>
      <c r="B41" s="5">
        <f t="shared" ref="B41:F41" si="9">+STDEV(B35:B39)</f>
        <v>0.15335093877518557</v>
      </c>
      <c r="C41" s="5">
        <f t="shared" si="9"/>
        <v>0.14548620180099478</v>
      </c>
      <c r="D41" s="5">
        <f t="shared" si="9"/>
        <v>0.2479372089325064</v>
      </c>
      <c r="E41" s="5">
        <f t="shared" si="9"/>
        <v>0.42754784808930546</v>
      </c>
      <c r="F41" s="5">
        <f t="shared" si="9"/>
        <v>0.13638756330727841</v>
      </c>
    </row>
    <row r="42" spans="1:6">
      <c r="A42" s="5">
        <f>+A41/2.24</f>
        <v>7.6160216447642551E-2</v>
      </c>
      <c r="B42" s="5">
        <f t="shared" ref="B42:F42" si="10">+B41/2.24</f>
        <v>6.8460240524636409E-2</v>
      </c>
      <c r="C42" s="5">
        <f t="shared" si="10"/>
        <v>6.494919723258695E-2</v>
      </c>
      <c r="D42" s="5">
        <f t="shared" si="10"/>
        <v>0.11068625398772607</v>
      </c>
      <c r="E42" s="5">
        <f t="shared" si="10"/>
        <v>0.19086957503986848</v>
      </c>
      <c r="F42" s="5">
        <f t="shared" si="10"/>
        <v>6.0887305047892144E-2</v>
      </c>
    </row>
    <row r="43" spans="1:6">
      <c r="A43" s="5">
        <f>+(A42/A40)*100</f>
        <v>20.84877076162422</v>
      </c>
      <c r="B43" s="5">
        <f t="shared" ref="B43:F43" si="11">+(B42/B40)*100</f>
        <v>15.047807210933946</v>
      </c>
      <c r="C43" s="5">
        <f t="shared" si="11"/>
        <v>14.542826450773802</v>
      </c>
      <c r="D43" s="5">
        <f t="shared" si="11"/>
        <v>27.894132801287043</v>
      </c>
      <c r="E43" s="5">
        <f t="shared" si="11"/>
        <v>27.579414763412323</v>
      </c>
      <c r="F43" s="5">
        <f t="shared" si="11"/>
        <v>11.561482450526499</v>
      </c>
    </row>
    <row r="44" spans="1:6">
      <c r="A44" s="6" t="s">
        <v>27</v>
      </c>
    </row>
    <row r="45" spans="1:6">
      <c r="A45" s="6" t="s">
        <v>6</v>
      </c>
    </row>
    <row r="46" spans="1:6">
      <c r="A46" s="6" t="s">
        <v>15</v>
      </c>
    </row>
    <row r="47" spans="1:6">
      <c r="A47" s="7" t="s">
        <v>4</v>
      </c>
      <c r="B47" s="7">
        <v>1</v>
      </c>
      <c r="C47" s="7">
        <v>2</v>
      </c>
      <c r="D47" s="7">
        <v>3</v>
      </c>
      <c r="E47" s="7">
        <v>4</v>
      </c>
      <c r="F47" s="7">
        <v>5</v>
      </c>
    </row>
    <row r="48" spans="1:6">
      <c r="A48">
        <v>0.86234429894602382</v>
      </c>
      <c r="B48">
        <v>0.56825043699348488</v>
      </c>
      <c r="C48">
        <v>0.41323837452869722</v>
      </c>
      <c r="D48">
        <v>0.50372852953498126</v>
      </c>
      <c r="E48">
        <v>0.73485293662821283</v>
      </c>
      <c r="F48">
        <v>0.36081968820472599</v>
      </c>
    </row>
    <row r="49" spans="1:6">
      <c r="A49">
        <v>0.50029170572464299</v>
      </c>
      <c r="B49">
        <v>0.82659276207663301</v>
      </c>
      <c r="C49">
        <v>0.53311241132915654</v>
      </c>
      <c r="D49">
        <v>0.22070219668946703</v>
      </c>
      <c r="E49">
        <v>0.46700683213698874</v>
      </c>
      <c r="F49">
        <v>0.75147934227867352</v>
      </c>
    </row>
    <row r="50" spans="1:6">
      <c r="A50">
        <v>0.38644619137977776</v>
      </c>
      <c r="B50">
        <v>1.1590684660961159</v>
      </c>
      <c r="C50">
        <v>0.56800361736721106</v>
      </c>
      <c r="D50">
        <v>0.45180900088243947</v>
      </c>
      <c r="E50">
        <v>0.94600469524389175</v>
      </c>
      <c r="F50">
        <v>1.0667538598301778</v>
      </c>
    </row>
    <row r="51" spans="1:6">
      <c r="A51">
        <v>0.97231971190527078</v>
      </c>
      <c r="B51">
        <v>0.52882849798016907</v>
      </c>
      <c r="C51">
        <v>0.36001459518629136</v>
      </c>
      <c r="D51">
        <v>0.72639225181598066</v>
      </c>
      <c r="E51">
        <v>1.350828437752841</v>
      </c>
      <c r="F51">
        <v>0.78254064863924888</v>
      </c>
    </row>
    <row r="52" spans="1:6">
      <c r="A52">
        <v>0.74752736744321613</v>
      </c>
      <c r="B52">
        <v>0.31320092981526043</v>
      </c>
      <c r="C52">
        <v>0.64186965108624094</v>
      </c>
      <c r="D52">
        <v>0.47347971446643189</v>
      </c>
      <c r="E52">
        <v>0.32660130516809455</v>
      </c>
    </row>
    <row r="53" spans="1:6">
      <c r="A53" s="5">
        <f>+AVERAGE(A48:A52)</f>
        <v>0.6937858550797863</v>
      </c>
      <c r="B53" s="5">
        <f t="shared" ref="B53:F53" si="12">+AVERAGE(B48:B52)</f>
        <v>0.67918821859233269</v>
      </c>
      <c r="C53" s="5">
        <f t="shared" si="12"/>
        <v>0.50324772989951949</v>
      </c>
      <c r="D53" s="5">
        <f t="shared" si="12"/>
        <v>0.47522233867786012</v>
      </c>
      <c r="E53" s="5">
        <f t="shared" si="12"/>
        <v>0.76505884138600577</v>
      </c>
      <c r="F53" s="5">
        <f t="shared" si="12"/>
        <v>0.74039838473820652</v>
      </c>
    </row>
    <row r="54" spans="1:6">
      <c r="A54" s="5">
        <f>+STDEV(A48:A52)</f>
        <v>0.245346114329176</v>
      </c>
      <c r="B54" s="5">
        <f t="shared" ref="B54:F54" si="13">+STDEV(B48:B52)</f>
        <v>0.32437443021111445</v>
      </c>
      <c r="C54" s="5">
        <f t="shared" si="13"/>
        <v>0.11502029834573568</v>
      </c>
      <c r="D54" s="5">
        <f t="shared" si="13"/>
        <v>0.17974332531880702</v>
      </c>
      <c r="E54" s="5">
        <f t="shared" si="13"/>
        <v>0.40554279367966189</v>
      </c>
      <c r="F54" s="5">
        <f t="shared" si="13"/>
        <v>0.29010724511881325</v>
      </c>
    </row>
    <row r="55" spans="1:6">
      <c r="A55" s="5">
        <f>+A54/2.24</f>
        <v>0.10952951532552499</v>
      </c>
      <c r="B55" s="5">
        <f t="shared" ref="B55:E55" si="14">+B54/2.24</f>
        <v>0.14481001348710465</v>
      </c>
      <c r="C55" s="5">
        <f t="shared" si="14"/>
        <v>5.1348347475774853E-2</v>
      </c>
      <c r="D55" s="5">
        <f t="shared" si="14"/>
        <v>8.024255594589598E-2</v>
      </c>
      <c r="E55" s="5">
        <f t="shared" si="14"/>
        <v>0.18104589003556332</v>
      </c>
      <c r="F55" s="5">
        <f>+F54/2</f>
        <v>0.14505362255940663</v>
      </c>
    </row>
    <row r="56" spans="1:6">
      <c r="A56" s="5">
        <f>+(A55/A53)*100</f>
        <v>15.787222314143165</v>
      </c>
      <c r="B56" s="5">
        <f t="shared" ref="B56:F56" si="15">+(B55/B53)*100</f>
        <v>21.321043198781332</v>
      </c>
      <c r="C56" s="5">
        <f t="shared" si="15"/>
        <v>10.203393761165556</v>
      </c>
      <c r="D56" s="5">
        <f t="shared" si="15"/>
        <v>16.885265993417484</v>
      </c>
      <c r="E56" s="5">
        <f t="shared" si="15"/>
        <v>23.664309232421214</v>
      </c>
      <c r="F56" s="5">
        <f t="shared" si="15"/>
        <v>19.591293761492384</v>
      </c>
    </row>
    <row r="57" spans="1:6">
      <c r="A57" s="6" t="s">
        <v>29</v>
      </c>
    </row>
    <row r="58" spans="1:6">
      <c r="A58" s="6" t="s">
        <v>6</v>
      </c>
    </row>
    <row r="59" spans="1:6">
      <c r="A59" s="6" t="s">
        <v>15</v>
      </c>
    </row>
    <row r="60" spans="1:6">
      <c r="A60" s="7" t="s">
        <v>4</v>
      </c>
      <c r="B60" s="7">
        <v>1</v>
      </c>
      <c r="C60" s="7">
        <v>2</v>
      </c>
      <c r="D60" s="7">
        <v>3</v>
      </c>
      <c r="E60" s="7">
        <v>4</v>
      </c>
      <c r="F60" s="7">
        <v>5</v>
      </c>
    </row>
    <row r="61" spans="1:6">
      <c r="A61">
        <v>0.1804847304188392</v>
      </c>
      <c r="B61">
        <v>0.22072825898782392</v>
      </c>
      <c r="C61">
        <v>0.24035568127106402</v>
      </c>
      <c r="D61">
        <v>0.62037228809610123</v>
      </c>
      <c r="E61">
        <v>0.46187683284457487</v>
      </c>
      <c r="F61">
        <v>0.38036248752909879</v>
      </c>
    </row>
    <row r="62" spans="1:6">
      <c r="A62">
        <v>0.2279209284028324</v>
      </c>
      <c r="B62">
        <v>0.25570416994492529</v>
      </c>
      <c r="C62">
        <v>0.26501129753377251</v>
      </c>
      <c r="D62">
        <v>0.76092611862643078</v>
      </c>
      <c r="E62">
        <v>0.4475263995371041</v>
      </c>
      <c r="F62">
        <v>0.11756019990913222</v>
      </c>
    </row>
    <row r="63" spans="1:6">
      <c r="A63">
        <v>0.26103565365025472</v>
      </c>
      <c r="B63">
        <v>0.1750040936630097</v>
      </c>
      <c r="C63">
        <v>0.56329758950726705</v>
      </c>
      <c r="D63">
        <v>1.8435226035638572</v>
      </c>
      <c r="E63">
        <v>0.54889112903225812</v>
      </c>
      <c r="F63">
        <v>0.29645615629259431</v>
      </c>
    </row>
    <row r="64" spans="1:6">
      <c r="A64">
        <v>0.52659034513873237</v>
      </c>
      <c r="C64">
        <v>1.1138212845622122</v>
      </c>
      <c r="D64">
        <v>0.37409666945957271</v>
      </c>
      <c r="E64">
        <v>0.46062449776145109</v>
      </c>
      <c r="F64">
        <v>1.1105441038682908</v>
      </c>
    </row>
    <row r="65" spans="1:6">
      <c r="A65">
        <v>0.41474654377880182</v>
      </c>
      <c r="B65">
        <v>0.2843943601794488</v>
      </c>
      <c r="C65">
        <v>1.1926875679594058</v>
      </c>
      <c r="D65">
        <v>0.60073810825587748</v>
      </c>
      <c r="E65">
        <v>0.90463593138168941</v>
      </c>
      <c r="F65">
        <v>0.2647791776270248</v>
      </c>
    </row>
    <row r="66" spans="1:6">
      <c r="A66" s="5">
        <f>+AVERAGE(A61:A65)</f>
        <v>0.32215564027789212</v>
      </c>
      <c r="B66" s="5">
        <f t="shared" ref="B66:F66" si="16">+AVERAGE(B61:B65)</f>
        <v>0.23395772069380194</v>
      </c>
      <c r="C66" s="5">
        <f t="shared" si="16"/>
        <v>0.67503468416674439</v>
      </c>
      <c r="D66" s="5">
        <f t="shared" si="16"/>
        <v>0.83993115760036796</v>
      </c>
      <c r="E66" s="5">
        <f t="shared" si="16"/>
        <v>0.56471095811141547</v>
      </c>
      <c r="F66" s="5">
        <f t="shared" si="16"/>
        <v>0.43394042504522823</v>
      </c>
    </row>
    <row r="67" spans="1:6">
      <c r="A67" s="5">
        <f>+STDEV(A61:A65)</f>
        <v>0.14409467751315769</v>
      </c>
      <c r="B67" s="5">
        <f t="shared" ref="B67:F67" si="17">+STDEV(B61:B65)</f>
        <v>4.7142731694123918E-2</v>
      </c>
      <c r="C67" s="5">
        <f t="shared" si="17"/>
        <v>0.45553495482036432</v>
      </c>
      <c r="D67" s="5">
        <f t="shared" si="17"/>
        <v>0.57789678338100825</v>
      </c>
      <c r="E67" s="5">
        <f t="shared" si="17"/>
        <v>0.19425519540074587</v>
      </c>
      <c r="F67" s="5">
        <f t="shared" si="17"/>
        <v>0.38996058525993377</v>
      </c>
    </row>
    <row r="68" spans="1:6">
      <c r="A68" s="5">
        <f>+A67/2.24</f>
        <v>6.4327981032659673E-2</v>
      </c>
      <c r="B68" s="5">
        <f>+B67/1.73</f>
        <v>2.725013392723926E-2</v>
      </c>
      <c r="C68" s="5">
        <f t="shared" ref="C68:F68" si="18">+C67/2.24</f>
        <v>0.20336381911623405</v>
      </c>
      <c r="D68" s="5">
        <f t="shared" si="18"/>
        <v>0.25798963543795006</v>
      </c>
      <c r="E68" s="5">
        <f t="shared" si="18"/>
        <v>8.6721069375332971E-2</v>
      </c>
      <c r="F68" s="5">
        <f t="shared" si="18"/>
        <v>0.17408954699104184</v>
      </c>
    </row>
    <row r="69" spans="1:6">
      <c r="A69" s="5">
        <f>+(A68/A66)*100</f>
        <v>19.967982239010382</v>
      </c>
      <c r="B69" s="5">
        <f t="shared" ref="B69:F69" si="19">+(B68/B66)*100</f>
        <v>11.647460851656852</v>
      </c>
      <c r="C69" s="5">
        <f t="shared" si="19"/>
        <v>30.126425187657457</v>
      </c>
      <c r="D69" s="5">
        <f t="shared" si="19"/>
        <v>30.715569139619809</v>
      </c>
      <c r="E69" s="5">
        <f t="shared" si="19"/>
        <v>15.35671800408435</v>
      </c>
      <c r="F69" s="5">
        <f t="shared" si="19"/>
        <v>40.118305864888491</v>
      </c>
    </row>
    <row r="70" spans="1:6">
      <c r="A70" s="6" t="s">
        <v>33</v>
      </c>
    </row>
    <row r="71" spans="1:6">
      <c r="A71" s="6" t="s">
        <v>6</v>
      </c>
    </row>
    <row r="72" spans="1:6">
      <c r="A72" s="6" t="s">
        <v>15</v>
      </c>
    </row>
    <row r="73" spans="1:6">
      <c r="A73" s="7" t="s">
        <v>4</v>
      </c>
      <c r="B73" s="7">
        <v>1</v>
      </c>
      <c r="C73" s="7">
        <v>2</v>
      </c>
      <c r="D73" s="7">
        <v>3</v>
      </c>
      <c r="E73" s="7">
        <v>4</v>
      </c>
      <c r="F73" s="7">
        <v>5</v>
      </c>
    </row>
    <row r="74" spans="1:6">
      <c r="A74">
        <v>0.40589951292058446</v>
      </c>
      <c r="B74">
        <v>0.36415541793577816</v>
      </c>
      <c r="C74">
        <v>0.32641585033919618</v>
      </c>
      <c r="D74">
        <v>0.58765032756519886</v>
      </c>
      <c r="E74">
        <v>0.29932706840547357</v>
      </c>
      <c r="F74">
        <v>3.2866627226713998E-3</v>
      </c>
    </row>
    <row r="75" spans="1:6">
      <c r="A75">
        <v>7.001271598474082E-2</v>
      </c>
      <c r="B75">
        <v>0.4123502341516817</v>
      </c>
      <c r="C75">
        <v>0.15717489613588731</v>
      </c>
      <c r="D75">
        <v>0.75662435520866855</v>
      </c>
      <c r="E75">
        <v>3.9958899417741751</v>
      </c>
    </row>
    <row r="76" spans="1:6">
      <c r="A76">
        <v>0.54852514237405881</v>
      </c>
      <c r="B76">
        <v>0.12902008865415449</v>
      </c>
      <c r="C76">
        <v>0.77833804457754252</v>
      </c>
      <c r="D76">
        <v>0.2041255459340634</v>
      </c>
      <c r="F76">
        <v>3.1070731945890898E-2</v>
      </c>
    </row>
    <row r="77" spans="1:6">
      <c r="A77">
        <v>0.4254964124812281</v>
      </c>
      <c r="B77">
        <v>0.12872160377583372</v>
      </c>
      <c r="C77">
        <v>0.39230165689758628</v>
      </c>
      <c r="D77">
        <v>0.30709985619927371</v>
      </c>
      <c r="E77">
        <v>0.1175105566617506</v>
      </c>
    </row>
    <row r="78" spans="1:6">
      <c r="A78" s="5">
        <f>+AVERAGE(A74:A77)</f>
        <v>0.36248344594015303</v>
      </c>
      <c r="B78" s="5">
        <f t="shared" ref="B78:F78" si="20">+AVERAGE(B74:B77)</f>
        <v>0.25856183612936201</v>
      </c>
      <c r="C78" s="5">
        <f t="shared" si="20"/>
        <v>0.41355761198755309</v>
      </c>
      <c r="D78" s="5">
        <f t="shared" si="20"/>
        <v>0.46387502122680113</v>
      </c>
      <c r="E78" s="5">
        <f t="shared" si="20"/>
        <v>1.4709091889471331</v>
      </c>
      <c r="F78" s="5">
        <f t="shared" si="20"/>
        <v>1.7178697334281148E-2</v>
      </c>
    </row>
    <row r="79" spans="1:6">
      <c r="A79" s="5">
        <f>+STDEV(A74:A77)</f>
        <v>0.20494408141166467</v>
      </c>
      <c r="B79" s="5">
        <f t="shared" ref="B79:F79" si="21">+STDEV(B74:B77)</f>
        <v>0.15104130358010068</v>
      </c>
      <c r="C79" s="5">
        <f t="shared" si="21"/>
        <v>0.26257847286603775</v>
      </c>
      <c r="D79" s="5">
        <f t="shared" si="21"/>
        <v>0.25368664482667863</v>
      </c>
      <c r="E79" s="5">
        <f t="shared" si="21"/>
        <v>2.188586338848876</v>
      </c>
      <c r="F79" s="5">
        <f t="shared" si="21"/>
        <v>1.9646303756694961E-2</v>
      </c>
    </row>
    <row r="80" spans="1:6">
      <c r="A80" s="5">
        <f>+A79/2</f>
        <v>0.10247204070583234</v>
      </c>
      <c r="B80" s="5">
        <f t="shared" ref="B80:D80" si="22">+B79/2</f>
        <v>7.5520651790050339E-2</v>
      </c>
      <c r="C80" s="5">
        <f t="shared" si="22"/>
        <v>0.13128923643301887</v>
      </c>
      <c r="D80" s="5">
        <f t="shared" si="22"/>
        <v>0.12684332241333932</v>
      </c>
      <c r="E80" s="5">
        <f>+E79/1.73</f>
        <v>1.2650788085831652</v>
      </c>
      <c r="F80" s="5">
        <f>+F79/1.41</f>
        <v>1.3933548763613447E-2</v>
      </c>
    </row>
    <row r="81" spans="1:6">
      <c r="A81" s="5">
        <f>+(A80/A78)*100</f>
        <v>28.269440122998262</v>
      </c>
      <c r="B81" s="5">
        <f t="shared" ref="B81:F81" si="23">+(B80/B78)*100</f>
        <v>29.207965460249259</v>
      </c>
      <c r="C81" s="5">
        <f t="shared" si="23"/>
        <v>31.746299095316932</v>
      </c>
      <c r="D81" s="5">
        <f t="shared" si="23"/>
        <v>27.344288139913047</v>
      </c>
      <c r="E81" s="5">
        <f t="shared" si="23"/>
        <v>86.006588176167426</v>
      </c>
      <c r="F81" s="5">
        <f t="shared" si="23"/>
        <v>81.109460702868276</v>
      </c>
    </row>
    <row r="82" spans="1:6">
      <c r="A82" s="6" t="s">
        <v>34</v>
      </c>
    </row>
    <row r="83" spans="1:6">
      <c r="A83" s="6" t="s">
        <v>6</v>
      </c>
    </row>
    <row r="84" spans="1:6">
      <c r="A84" s="6" t="s">
        <v>15</v>
      </c>
    </row>
    <row r="85" spans="1:6">
      <c r="A85" s="7" t="s">
        <v>4</v>
      </c>
      <c r="B85" s="7">
        <v>1</v>
      </c>
      <c r="C85" s="7">
        <v>2</v>
      </c>
      <c r="D85" s="7">
        <v>3</v>
      </c>
      <c r="E85" s="7">
        <v>4</v>
      </c>
      <c r="F85" s="7">
        <v>5</v>
      </c>
    </row>
    <row r="86" spans="1:6">
      <c r="A86">
        <v>0.87948462314055653</v>
      </c>
      <c r="B86">
        <v>1.0980892912059259</v>
      </c>
      <c r="C86">
        <v>0.8857271398042964</v>
      </c>
      <c r="D86">
        <v>1.0679338657068944</v>
      </c>
      <c r="E86">
        <v>0.72676307338172241</v>
      </c>
      <c r="F86">
        <v>1.2010374552929233</v>
      </c>
    </row>
    <row r="87" spans="1:6">
      <c r="A87">
        <v>0.52700764818355639</v>
      </c>
      <c r="B87">
        <v>1.1483701903666403</v>
      </c>
      <c r="C87">
        <v>0.70745697896749515</v>
      </c>
      <c r="D87">
        <v>0.76619145861296001</v>
      </c>
      <c r="E87">
        <v>0.39588503315568935</v>
      </c>
      <c r="F87">
        <v>0.45917710503855086</v>
      </c>
    </row>
    <row r="88" spans="1:6">
      <c r="A88">
        <v>0.55874519706071857</v>
      </c>
      <c r="B88">
        <v>0.6682127387549055</v>
      </c>
      <c r="C88">
        <v>0.38390588693111027</v>
      </c>
      <c r="D88">
        <v>0.76062264365818133</v>
      </c>
      <c r="E88">
        <v>0.81239717195073147</v>
      </c>
      <c r="F88">
        <v>0.80827394402920205</v>
      </c>
    </row>
    <row r="89" spans="1:6">
      <c r="A89">
        <v>0.68772520877978882</v>
      </c>
      <c r="B89">
        <v>1.0243102977328598</v>
      </c>
      <c r="C89">
        <v>0.68566854906843344</v>
      </c>
      <c r="D89">
        <v>0.93078962519635777</v>
      </c>
      <c r="E89">
        <v>0.49539370763080137</v>
      </c>
      <c r="F89">
        <v>0.59542417611178555</v>
      </c>
    </row>
    <row r="90" spans="1:6">
      <c r="A90">
        <v>0.54099118284052095</v>
      </c>
      <c r="B90">
        <v>1.1331222769018587</v>
      </c>
      <c r="C90">
        <v>0.55519919958014807</v>
      </c>
      <c r="D90">
        <v>0.84799081726918124</v>
      </c>
      <c r="E90">
        <v>1.1795438020089948</v>
      </c>
    </row>
    <row r="91" spans="1:6">
      <c r="A91" s="5">
        <f>+AVERAGE(A86:A90)</f>
        <v>0.6387907720010283</v>
      </c>
      <c r="B91" s="5">
        <f t="shared" ref="B91:F91" si="24">+AVERAGE(B86:B90)</f>
        <v>1.0144209589924382</v>
      </c>
      <c r="C91" s="5">
        <f t="shared" si="24"/>
        <v>0.64359155087029662</v>
      </c>
      <c r="D91" s="5">
        <f t="shared" si="24"/>
        <v>0.87470568208871491</v>
      </c>
      <c r="E91" s="5">
        <f t="shared" si="24"/>
        <v>0.7219965576255879</v>
      </c>
      <c r="F91" s="5">
        <f t="shared" si="24"/>
        <v>0.76597817011811542</v>
      </c>
    </row>
    <row r="92" spans="1:6">
      <c r="A92" s="5">
        <f>+STDEV(A86:A90)</f>
        <v>0.14899297765088867</v>
      </c>
      <c r="B92" s="5">
        <f t="shared" ref="B92:F92" si="25">+STDEV(B86:B90)</f>
        <v>0.19936820211315126</v>
      </c>
      <c r="C92" s="5">
        <f t="shared" si="25"/>
        <v>0.18690155291888041</v>
      </c>
      <c r="D92" s="5">
        <f t="shared" si="25"/>
        <v>0.12843918792107192</v>
      </c>
      <c r="E92" s="5">
        <f t="shared" si="25"/>
        <v>0.30628501824424387</v>
      </c>
      <c r="F92" s="5">
        <f t="shared" si="25"/>
        <v>0.3236670472944993</v>
      </c>
    </row>
    <row r="93" spans="1:6">
      <c r="A93" s="5">
        <f>+A92/2.24</f>
        <v>6.6514722165575302E-2</v>
      </c>
      <c r="B93" s="5">
        <f t="shared" ref="B93:E93" si="26">+B92/2.24</f>
        <v>8.9003661657656802E-2</v>
      </c>
      <c r="C93" s="5">
        <f t="shared" si="26"/>
        <v>8.3438193267357325E-2</v>
      </c>
      <c r="D93" s="5">
        <f t="shared" si="26"/>
        <v>5.7338923179049962E-2</v>
      </c>
      <c r="E93" s="5">
        <f t="shared" si="26"/>
        <v>0.13673438314475173</v>
      </c>
      <c r="F93" s="5">
        <f>+F92/2</f>
        <v>0.16183352364724965</v>
      </c>
    </row>
    <row r="94" spans="1:6">
      <c r="A94" s="5">
        <f>+(A93/A91)*100</f>
        <v>10.412599098327023</v>
      </c>
      <c r="B94" s="5">
        <f t="shared" ref="B94:F94" si="27">+(B93/B91)*100</f>
        <v>8.7738389934350973</v>
      </c>
      <c r="C94" s="5">
        <f t="shared" si="27"/>
        <v>12.964463743274447</v>
      </c>
      <c r="D94" s="5">
        <f t="shared" si="27"/>
        <v>6.5552247290917336</v>
      </c>
      <c r="E94" s="5">
        <f t="shared" si="27"/>
        <v>18.938370508915817</v>
      </c>
      <c r="F94" s="5">
        <f t="shared" si="27"/>
        <v>21.127693968392673</v>
      </c>
    </row>
    <row r="95" spans="1:6">
      <c r="A95" s="6" t="s">
        <v>35</v>
      </c>
    </row>
    <row r="96" spans="1:6">
      <c r="A96" s="6" t="s">
        <v>6</v>
      </c>
    </row>
    <row r="97" spans="1:6">
      <c r="A97" s="6" t="s">
        <v>15</v>
      </c>
    </row>
    <row r="98" spans="1:6">
      <c r="A98" s="7" t="s">
        <v>4</v>
      </c>
      <c r="B98" s="7">
        <v>1</v>
      </c>
      <c r="C98" s="7">
        <v>2</v>
      </c>
      <c r="D98" s="7">
        <v>3</v>
      </c>
      <c r="E98" s="7">
        <v>4</v>
      </c>
      <c r="F98" s="7"/>
    </row>
    <row r="99" spans="1:6">
      <c r="A99">
        <v>0.54507656424297746</v>
      </c>
      <c r="B99">
        <v>0.74988283080768636</v>
      </c>
      <c r="C99">
        <v>0.28479810978439735</v>
      </c>
      <c r="D99">
        <v>0.47543098631612102</v>
      </c>
      <c r="E99">
        <v>1.0352859977568805</v>
      </c>
    </row>
    <row r="100" spans="1:6">
      <c r="A100">
        <v>0.44698955229239229</v>
      </c>
      <c r="B100">
        <v>4.7748395374817364E-2</v>
      </c>
      <c r="C100">
        <v>0.22747752697861495</v>
      </c>
      <c r="D100">
        <v>0.46066275426907288</v>
      </c>
      <c r="E100">
        <v>0.68241573199673078</v>
      </c>
    </row>
    <row r="101" spans="1:6">
      <c r="A101">
        <v>0.38229111928533904</v>
      </c>
      <c r="B101">
        <v>0.32715157353885682</v>
      </c>
      <c r="C101">
        <v>0.79694994465625379</v>
      </c>
      <c r="D101">
        <v>0.58356082626907901</v>
      </c>
      <c r="E101">
        <v>0.46153846153846156</v>
      </c>
    </row>
    <row r="102" spans="1:6">
      <c r="A102">
        <v>1.2366151805173884</v>
      </c>
      <c r="B102">
        <v>0.25597483750616934</v>
      </c>
      <c r="C102">
        <v>1.289116227222467</v>
      </c>
      <c r="D102">
        <v>1.2397104857810093</v>
      </c>
      <c r="E102">
        <v>0.57710982658959542</v>
      </c>
    </row>
    <row r="103" spans="1:6">
      <c r="A103">
        <v>0.3696197867489579</v>
      </c>
      <c r="B103">
        <v>0.33212501224649754</v>
      </c>
      <c r="C103">
        <v>0.79297176603159369</v>
      </c>
      <c r="D103">
        <v>1.0749985812612992</v>
      </c>
    </row>
    <row r="104" spans="1:6">
      <c r="A104" s="5">
        <f>+AVERAGE(A99:A103)</f>
        <v>0.59611844061741104</v>
      </c>
      <c r="B104" s="5">
        <f t="shared" ref="B104:E104" si="28">+AVERAGE(B99:B103)</f>
        <v>0.34257652989480547</v>
      </c>
      <c r="C104" s="5">
        <f t="shared" si="28"/>
        <v>0.67826271493466539</v>
      </c>
      <c r="D104" s="5">
        <f t="shared" si="28"/>
        <v>0.76687272677931628</v>
      </c>
      <c r="E104" s="5">
        <f t="shared" si="28"/>
        <v>0.68908750447041711</v>
      </c>
      <c r="F104" s="5"/>
    </row>
    <row r="105" spans="1:6">
      <c r="A105" s="5">
        <f>+STDEV(A99:A103)</f>
        <v>0.36472747903456931</v>
      </c>
      <c r="B105" s="5">
        <f t="shared" ref="B105:E105" si="29">+STDEV(B99:B103)</f>
        <v>0.25527880263164332</v>
      </c>
      <c r="C105" s="5">
        <f t="shared" si="29"/>
        <v>0.43543326686287798</v>
      </c>
      <c r="D105" s="5">
        <f t="shared" si="29"/>
        <v>0.36428806484553256</v>
      </c>
      <c r="E105" s="5">
        <f t="shared" si="29"/>
        <v>0.24780064338400995</v>
      </c>
      <c r="F105" s="5"/>
    </row>
    <row r="106" spans="1:6">
      <c r="A106" s="5">
        <f>+A105/2.24</f>
        <v>0.16282476742614699</v>
      </c>
      <c r="B106" s="5">
        <f t="shared" ref="B106:D106" si="30">+B105/2.24</f>
        <v>0.11396375117484076</v>
      </c>
      <c r="C106" s="5">
        <f t="shared" si="30"/>
        <v>0.19438985127807051</v>
      </c>
      <c r="D106" s="5">
        <f t="shared" si="30"/>
        <v>0.16262860037746987</v>
      </c>
      <c r="E106" s="5">
        <f>+E105/2</f>
        <v>0.12390032169200497</v>
      </c>
      <c r="F106" s="5"/>
    </row>
    <row r="107" spans="1:6">
      <c r="A107" s="5">
        <f>+(A106/A104)*100</f>
        <v>27.314163819107211</v>
      </c>
      <c r="B107" s="5">
        <f t="shared" ref="B107:E107" si="31">+(B106/B104)*100</f>
        <v>33.26665466832636</v>
      </c>
      <c r="C107" s="5">
        <f t="shared" si="31"/>
        <v>28.659964199387755</v>
      </c>
      <c r="D107" s="5">
        <f t="shared" si="31"/>
        <v>21.206726318260326</v>
      </c>
      <c r="E107" s="5">
        <f t="shared" si="31"/>
        <v>17.98034660158666</v>
      </c>
      <c r="F107" s="5"/>
    </row>
  </sheetData>
  <pageMargins left="0.75" right="0.75" top="1" bottom="1" header="0.511811024" footer="0.511811024"/>
  <pageSetup orientation="portrait" horizontalDpi="300" verticalDpi="300" copies="0" r:id="rId1"/>
  <headerFooter alignWithMargins="0">
    <oddHeader>&amp;A</oddHeader>
    <oddFooter>Página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2:O106"/>
  <sheetViews>
    <sheetView zoomScale="75" workbookViewId="0"/>
  </sheetViews>
  <sheetFormatPr baseColWidth="10" defaultRowHeight="12.75"/>
  <sheetData>
    <row r="2" spans="1:15">
      <c r="J2" s="7" t="s">
        <v>3</v>
      </c>
      <c r="K2" s="10"/>
      <c r="L2" s="10"/>
      <c r="M2" s="10"/>
      <c r="N2" s="10"/>
      <c r="O2" s="10"/>
    </row>
    <row r="3" spans="1:15">
      <c r="J3" s="7" t="s">
        <v>6</v>
      </c>
      <c r="K3" s="11"/>
      <c r="L3" s="11"/>
      <c r="M3" s="11"/>
      <c r="N3" s="11"/>
      <c r="O3" s="11"/>
    </row>
    <row r="4" spans="1:15">
      <c r="A4" s="8"/>
      <c r="J4" s="7" t="s">
        <v>15</v>
      </c>
    </row>
    <row r="6" spans="1:15">
      <c r="J6" s="7" t="s">
        <v>4</v>
      </c>
      <c r="K6" s="7">
        <v>1</v>
      </c>
      <c r="L6" s="7">
        <v>2</v>
      </c>
      <c r="M6" s="7">
        <v>3</v>
      </c>
      <c r="N6" s="7">
        <v>4</v>
      </c>
      <c r="O6" s="7">
        <v>5</v>
      </c>
    </row>
    <row r="7" spans="1:15">
      <c r="A7" s="6" t="s">
        <v>37</v>
      </c>
      <c r="B7" s="6"/>
      <c r="C7" s="6"/>
      <c r="J7">
        <v>0.50644377650594985</v>
      </c>
      <c r="K7">
        <v>2.0267309377738827</v>
      </c>
      <c r="L7">
        <v>0.62698038158160863</v>
      </c>
      <c r="M7">
        <v>1.0251856635453667</v>
      </c>
      <c r="N7">
        <v>0.74284869539507736</v>
      </c>
      <c r="O7">
        <v>2.3535479667734402</v>
      </c>
    </row>
    <row r="8" spans="1:15">
      <c r="A8" s="6" t="s">
        <v>32</v>
      </c>
      <c r="B8" s="6" t="s">
        <v>2</v>
      </c>
      <c r="C8" s="6" t="s">
        <v>18</v>
      </c>
      <c r="J8">
        <v>1.0375921274756044</v>
      </c>
      <c r="K8">
        <v>0.92596120870327336</v>
      </c>
      <c r="L8">
        <v>0.57220386974988213</v>
      </c>
      <c r="M8">
        <v>0.45703462757854002</v>
      </c>
      <c r="N8">
        <v>0.98278634820418154</v>
      </c>
      <c r="O8">
        <v>1.5590039696860336</v>
      </c>
    </row>
    <row r="9" spans="1:15">
      <c r="B9">
        <v>1.0632499909107229</v>
      </c>
      <c r="C9">
        <v>0.43337450270277078</v>
      </c>
      <c r="J9">
        <v>1.7296178579348069</v>
      </c>
      <c r="K9">
        <v>1.0809231668127373</v>
      </c>
      <c r="L9">
        <v>0.53455431252255503</v>
      </c>
      <c r="M9">
        <v>0.56077453987730064</v>
      </c>
      <c r="N9">
        <v>0.64696040156162871</v>
      </c>
      <c r="O9">
        <v>1.7322266329844822</v>
      </c>
    </row>
    <row r="10" spans="1:15">
      <c r="B10">
        <v>1.255766329247249</v>
      </c>
      <c r="C10">
        <v>0.49551727367932419</v>
      </c>
      <c r="J10">
        <v>0.89850731848702969</v>
      </c>
      <c r="K10">
        <v>1.0728489071122489</v>
      </c>
      <c r="L10">
        <v>0.57304658531652397</v>
      </c>
      <c r="M10">
        <v>0.60343960575279088</v>
      </c>
      <c r="N10">
        <v>1.0923238066736496</v>
      </c>
      <c r="O10">
        <v>1.0171133354859543</v>
      </c>
    </row>
    <row r="11" spans="1:15">
      <c r="B11">
        <v>0.56891818034004982</v>
      </c>
      <c r="C11">
        <v>0.38644446616274147</v>
      </c>
      <c r="J11">
        <v>1.144088874150224</v>
      </c>
      <c r="K11">
        <v>1.1723674258341039</v>
      </c>
      <c r="L11">
        <v>0.53780575252967888</v>
      </c>
      <c r="M11">
        <v>0.50465070255293887</v>
      </c>
      <c r="N11">
        <v>0.67868098159509194</v>
      </c>
      <c r="O11">
        <v>1.0850654701950371</v>
      </c>
    </row>
    <row r="12" spans="1:15">
      <c r="B12">
        <v>0.63021702786138734</v>
      </c>
      <c r="C12">
        <v>0.43902540843640991</v>
      </c>
      <c r="J12" s="5">
        <f t="shared" ref="J12:O12" si="0">+AVERAGE(J7:J11)</f>
        <v>1.0632499909107229</v>
      </c>
      <c r="K12" s="5">
        <f t="shared" si="0"/>
        <v>1.255766329247249</v>
      </c>
      <c r="L12" s="5">
        <f t="shared" si="0"/>
        <v>0.56891818034004982</v>
      </c>
      <c r="M12" s="5">
        <f t="shared" si="0"/>
        <v>0.63021702786138734</v>
      </c>
      <c r="N12" s="5">
        <f t="shared" si="0"/>
        <v>0.82872004668592592</v>
      </c>
      <c r="O12" s="5">
        <f t="shared" si="0"/>
        <v>1.5493914750249895</v>
      </c>
    </row>
    <row r="13" spans="1:15">
      <c r="B13">
        <v>0.82872004668592592</v>
      </c>
      <c r="C13">
        <v>0.4284852302927929</v>
      </c>
      <c r="J13" s="5">
        <f t="shared" ref="J13:O13" si="1">+STDEV(J7:J11)</f>
        <v>0.44396303160251027</v>
      </c>
      <c r="K13" s="5">
        <f t="shared" si="1"/>
        <v>0.43992673736622989</v>
      </c>
      <c r="L13" s="5">
        <f t="shared" si="1"/>
        <v>3.7242171228314219E-2</v>
      </c>
      <c r="M13" s="5">
        <f t="shared" si="1"/>
        <v>0.22765025722885843</v>
      </c>
      <c r="N13" s="5">
        <f t="shared" si="1"/>
        <v>0.19757628031012259</v>
      </c>
      <c r="O13" s="5">
        <f t="shared" si="1"/>
        <v>0.54293356289083328</v>
      </c>
    </row>
    <row r="14" spans="1:15">
      <c r="B14">
        <v>1.5493914750249895</v>
      </c>
      <c r="C14">
        <v>0.24340208379928657</v>
      </c>
      <c r="J14" s="5">
        <f t="shared" ref="J14:O14" si="2">+J13/2.24</f>
        <v>0.19819778196540636</v>
      </c>
      <c r="K14" s="5">
        <f t="shared" si="2"/>
        <v>0.19639586489563832</v>
      </c>
      <c r="L14" s="5">
        <f t="shared" si="2"/>
        <v>1.6625969298354561E-2</v>
      </c>
      <c r="M14" s="5">
        <f t="shared" si="2"/>
        <v>0.10162957912002607</v>
      </c>
      <c r="N14" s="5">
        <f t="shared" si="2"/>
        <v>8.8203696567018999E-2</v>
      </c>
      <c r="O14" s="5">
        <f t="shared" si="2"/>
        <v>0.24238105486197911</v>
      </c>
    </row>
    <row r="15" spans="1:15">
      <c r="J15" s="5">
        <f t="shared" ref="J15:O15" si="3">+(J14/J12)*100</f>
        <v>18.640750873239206</v>
      </c>
      <c r="K15" s="5">
        <f t="shared" si="3"/>
        <v>15.639523080170894</v>
      </c>
      <c r="L15" s="5">
        <f t="shared" si="3"/>
        <v>2.9223831954916615</v>
      </c>
      <c r="M15" s="5">
        <f t="shared" si="3"/>
        <v>16.126123958424511</v>
      </c>
      <c r="N15" s="5">
        <f t="shared" si="3"/>
        <v>10.643364658517433</v>
      </c>
      <c r="O15" s="5">
        <f t="shared" si="3"/>
        <v>15.643629048499175</v>
      </c>
    </row>
    <row r="17" spans="1:15">
      <c r="A17" s="6" t="s">
        <v>23</v>
      </c>
      <c r="B17" s="6"/>
      <c r="C17" s="6"/>
      <c r="J17" s="7" t="s">
        <v>19</v>
      </c>
    </row>
    <row r="18" spans="1:15">
      <c r="A18" s="6" t="s">
        <v>32</v>
      </c>
      <c r="B18" s="6" t="s">
        <v>2</v>
      </c>
      <c r="C18" s="6" t="s">
        <v>18</v>
      </c>
      <c r="J18" s="7" t="s">
        <v>6</v>
      </c>
    </row>
    <row r="19" spans="1:15">
      <c r="A19">
        <v>0.36529835412564776</v>
      </c>
      <c r="B19">
        <v>0.6937858550797863</v>
      </c>
      <c r="C19">
        <v>0.32215564027789212</v>
      </c>
      <c r="J19" s="7" t="s">
        <v>15</v>
      </c>
    </row>
    <row r="20" spans="1:15">
      <c r="A20">
        <v>0.45495160567243476</v>
      </c>
      <c r="B20">
        <v>0.67918821859233269</v>
      </c>
      <c r="C20">
        <v>0.23395772069380194</v>
      </c>
      <c r="J20" s="7" t="s">
        <v>4</v>
      </c>
      <c r="K20" s="7">
        <v>1</v>
      </c>
      <c r="L20" s="7">
        <v>2</v>
      </c>
      <c r="M20" s="7">
        <v>3</v>
      </c>
      <c r="N20" s="7">
        <v>4</v>
      </c>
      <c r="O20" s="7">
        <v>5</v>
      </c>
    </row>
    <row r="21" spans="1:15">
      <c r="A21">
        <v>0.44660642449687699</v>
      </c>
      <c r="B21">
        <v>0.50324772989951949</v>
      </c>
      <c r="C21">
        <v>0.67503468416674439</v>
      </c>
      <c r="J21">
        <v>7.2505744833486166E-2</v>
      </c>
      <c r="K21">
        <v>0.70322336298404198</v>
      </c>
      <c r="L21">
        <v>2.591792656587473E-2</v>
      </c>
      <c r="M21">
        <v>0.52637955307869377</v>
      </c>
      <c r="N21">
        <v>0.333721974808387</v>
      </c>
      <c r="O21">
        <v>2.4450874118749751E-2</v>
      </c>
    </row>
    <row r="22" spans="1:15">
      <c r="A22">
        <v>0.39680837105148858</v>
      </c>
      <c r="B22">
        <v>0.47522233867786012</v>
      </c>
      <c r="C22">
        <v>0.83993115760036796</v>
      </c>
      <c r="J22">
        <v>0.33714376020650061</v>
      </c>
      <c r="K22">
        <v>0.19634792852935401</v>
      </c>
      <c r="L22">
        <v>0.41077468519499577</v>
      </c>
      <c r="M22">
        <v>0.26268168816764931</v>
      </c>
      <c r="N22">
        <v>0.42868053445458199</v>
      </c>
      <c r="O22">
        <v>0.24734548182253205</v>
      </c>
    </row>
    <row r="23" spans="1:15">
      <c r="A23">
        <v>0.69207260805650517</v>
      </c>
      <c r="B23">
        <v>0.76505884138600577</v>
      </c>
      <c r="C23">
        <v>0.56471095811141547</v>
      </c>
      <c r="J23">
        <v>0.86029258547524468</v>
      </c>
      <c r="K23">
        <v>0.21789407289894686</v>
      </c>
      <c r="L23">
        <v>0.23845297345156488</v>
      </c>
      <c r="M23">
        <v>0.60745140388768892</v>
      </c>
      <c r="N23">
        <v>0.70277454726698785</v>
      </c>
      <c r="O23">
        <v>0.31922372896385298</v>
      </c>
    </row>
    <row r="24" spans="1:15">
      <c r="A24">
        <v>0.52663925503013143</v>
      </c>
      <c r="B24">
        <v>0.74039838473820652</v>
      </c>
      <c r="C24">
        <v>0.43394042504522823</v>
      </c>
      <c r="K24">
        <v>1.0785720993252219</v>
      </c>
      <c r="L24">
        <v>0.6711210008288746</v>
      </c>
      <c r="M24">
        <v>0.42074556113433004</v>
      </c>
      <c r="N24">
        <v>0.29640181976931207</v>
      </c>
      <c r="O24">
        <v>0.20067051352309728</v>
      </c>
    </row>
    <row r="25" spans="1:15">
      <c r="J25">
        <v>0.46355592029585174</v>
      </c>
      <c r="K25">
        <v>0.28154890465905585</v>
      </c>
      <c r="L25">
        <v>0.58595574477239731</v>
      </c>
      <c r="M25">
        <v>0.3778688359136877</v>
      </c>
      <c r="N25">
        <v>0.38084727516469535</v>
      </c>
      <c r="O25">
        <v>0.42531982056820067</v>
      </c>
    </row>
    <row r="26" spans="1:15">
      <c r="A26" s="6" t="s">
        <v>38</v>
      </c>
      <c r="B26" s="6"/>
      <c r="C26" s="6"/>
      <c r="J26" s="5">
        <f t="shared" ref="J26:O26" si="4">+AVERAGE(J21:J25)</f>
        <v>0.43337450270277078</v>
      </c>
      <c r="K26" s="5">
        <f t="shared" si="4"/>
        <v>0.49551727367932419</v>
      </c>
      <c r="L26" s="5">
        <f t="shared" si="4"/>
        <v>0.38644446616274147</v>
      </c>
      <c r="M26" s="5">
        <f t="shared" si="4"/>
        <v>0.43902540843640991</v>
      </c>
      <c r="N26" s="5">
        <f t="shared" si="4"/>
        <v>0.4284852302927929</v>
      </c>
      <c r="O26" s="5">
        <f t="shared" si="4"/>
        <v>0.24340208379928657</v>
      </c>
    </row>
    <row r="27" spans="1:15">
      <c r="A27" s="6" t="s">
        <v>32</v>
      </c>
      <c r="B27" s="6" t="s">
        <v>2</v>
      </c>
      <c r="C27" s="6" t="s">
        <v>18</v>
      </c>
      <c r="J27" s="5">
        <f t="shared" ref="J27:O27" si="5">+STDEV(J21:J25)</f>
        <v>0.32795151245956916</v>
      </c>
      <c r="K27" s="5">
        <f t="shared" si="5"/>
        <v>0.38582837858088698</v>
      </c>
      <c r="L27" s="5">
        <f t="shared" si="5"/>
        <v>0.26139926688339649</v>
      </c>
      <c r="M27" s="5">
        <f t="shared" si="5"/>
        <v>0.1333880142556674</v>
      </c>
      <c r="N27" s="5">
        <f t="shared" si="5"/>
        <v>0.16119099249352417</v>
      </c>
      <c r="O27" s="5">
        <f t="shared" si="5"/>
        <v>0.14884904646435798</v>
      </c>
    </row>
    <row r="28" spans="1:15">
      <c r="A28">
        <v>0.36248344594015303</v>
      </c>
      <c r="B28">
        <v>0.6387907720010283</v>
      </c>
      <c r="C28">
        <v>0.59611844061741104</v>
      </c>
      <c r="J28" s="5">
        <f>+J27/1.73</f>
        <v>0.18956734824252552</v>
      </c>
      <c r="K28" s="5">
        <f t="shared" ref="K28:O28" si="6">+K27/2.24</f>
        <v>0.1722448118664674</v>
      </c>
      <c r="L28" s="5">
        <f t="shared" si="6"/>
        <v>0.11669610128723057</v>
      </c>
      <c r="M28" s="5">
        <f t="shared" si="6"/>
        <v>5.9548220649851512E-2</v>
      </c>
      <c r="N28" s="5">
        <f t="shared" si="6"/>
        <v>7.1960264506037569E-2</v>
      </c>
      <c r="O28" s="5">
        <f t="shared" si="6"/>
        <v>6.6450467171588382E-2</v>
      </c>
    </row>
    <row r="29" spans="1:15">
      <c r="A29">
        <v>0.25856183612936201</v>
      </c>
      <c r="B29">
        <v>1.0144209589924382</v>
      </c>
      <c r="C29">
        <v>0.34257652989480547</v>
      </c>
      <c r="J29" s="5">
        <f t="shared" ref="J29:O29" si="7">+(J28/J26)*100</f>
        <v>43.742155355304781</v>
      </c>
      <c r="K29" s="5">
        <f t="shared" si="7"/>
        <v>34.760606948676475</v>
      </c>
      <c r="L29" s="5">
        <f t="shared" si="7"/>
        <v>30.197379314544747</v>
      </c>
      <c r="M29" s="5">
        <f t="shared" si="7"/>
        <v>13.5637299130209</v>
      </c>
      <c r="N29" s="5">
        <f t="shared" si="7"/>
        <v>16.794106171842987</v>
      </c>
      <c r="O29" s="5">
        <f t="shared" si="7"/>
        <v>27.300697732064016</v>
      </c>
    </row>
    <row r="30" spans="1:15">
      <c r="A30">
        <v>0.41355761198755309</v>
      </c>
      <c r="B30">
        <v>0.64359155087029662</v>
      </c>
      <c r="C30">
        <v>0.67826271493466539</v>
      </c>
      <c r="J30" s="6" t="s">
        <v>25</v>
      </c>
    </row>
    <row r="31" spans="1:15">
      <c r="A31">
        <v>0.46387502122680113</v>
      </c>
      <c r="B31">
        <v>0.87470568208871491</v>
      </c>
      <c r="C31">
        <v>0.76687272677931628</v>
      </c>
      <c r="J31" s="6" t="s">
        <v>6</v>
      </c>
    </row>
    <row r="32" spans="1:15">
      <c r="A32">
        <v>1.4709091889471331</v>
      </c>
      <c r="B32">
        <v>0.7219965576255879</v>
      </c>
      <c r="C32">
        <v>0.68908750447041711</v>
      </c>
      <c r="J32" s="6" t="s">
        <v>15</v>
      </c>
    </row>
    <row r="33" spans="1:15">
      <c r="A33">
        <v>1.7178697334281148E-2</v>
      </c>
      <c r="B33">
        <v>0.76597817011811542</v>
      </c>
      <c r="J33" s="7" t="s">
        <v>4</v>
      </c>
      <c r="K33" s="7">
        <v>1</v>
      </c>
      <c r="L33" s="7">
        <v>2</v>
      </c>
      <c r="M33" s="7">
        <v>3</v>
      </c>
      <c r="N33" s="7">
        <v>4</v>
      </c>
      <c r="O33" s="7">
        <v>5</v>
      </c>
    </row>
    <row r="34" spans="1:15">
      <c r="J34">
        <v>0.28261304521808728</v>
      </c>
      <c r="K34">
        <v>0.66128412149173388</v>
      </c>
      <c r="L34">
        <v>0.40998217468805703</v>
      </c>
      <c r="M34">
        <v>0.51732404673581145</v>
      </c>
      <c r="N34">
        <v>1.3571458307314432</v>
      </c>
      <c r="O34">
        <v>0.62964841108857339</v>
      </c>
    </row>
    <row r="35" spans="1:15">
      <c r="J35">
        <v>0.61891423235961063</v>
      </c>
      <c r="K35">
        <v>0.53447686523103688</v>
      </c>
      <c r="L35">
        <v>0.69659442724458198</v>
      </c>
      <c r="M35">
        <v>0.20688590396788636</v>
      </c>
      <c r="N35">
        <v>0.53405572755417952</v>
      </c>
      <c r="O35">
        <v>0.42382748823995164</v>
      </c>
    </row>
    <row r="36" spans="1:15">
      <c r="J36">
        <v>0.15835312747426764</v>
      </c>
      <c r="K36">
        <v>0.26755341512823455</v>
      </c>
      <c r="L36">
        <v>0.40478856256997675</v>
      </c>
      <c r="M36">
        <v>0.75305484512645637</v>
      </c>
      <c r="N36">
        <v>0.50263760326465623</v>
      </c>
      <c r="O36">
        <v>0.61999877832753036</v>
      </c>
    </row>
    <row r="37" spans="1:15">
      <c r="J37">
        <v>0.35344609946983085</v>
      </c>
      <c r="K37">
        <v>0.45672887628947162</v>
      </c>
      <c r="L37">
        <v>0.4075607329674914</v>
      </c>
      <c r="M37">
        <v>0.13666917691685496</v>
      </c>
      <c r="N37">
        <v>0.23529411764705885</v>
      </c>
      <c r="O37">
        <v>0.62151650026063598</v>
      </c>
    </row>
    <row r="38" spans="1:15">
      <c r="J38">
        <v>0.4131652661064425</v>
      </c>
      <c r="K38">
        <v>0.35471475022169674</v>
      </c>
      <c r="L38">
        <v>0.3141062250142776</v>
      </c>
      <c r="M38">
        <v>0.37010788251043386</v>
      </c>
      <c r="N38">
        <v>0.8312297610851882</v>
      </c>
      <c r="O38">
        <v>0.33820509723396552</v>
      </c>
    </row>
    <row r="39" spans="1:15">
      <c r="J39" s="5">
        <f t="shared" ref="J39:O39" si="8">+AVERAGE(J34:J38)</f>
        <v>0.36529835412564776</v>
      </c>
      <c r="K39" s="5">
        <f t="shared" si="8"/>
        <v>0.45495160567243476</v>
      </c>
      <c r="L39" s="5">
        <f t="shared" si="8"/>
        <v>0.44660642449687699</v>
      </c>
      <c r="M39" s="5">
        <f t="shared" si="8"/>
        <v>0.39680837105148858</v>
      </c>
      <c r="N39" s="5">
        <f t="shared" si="8"/>
        <v>0.69207260805650517</v>
      </c>
      <c r="O39" s="5">
        <f t="shared" si="8"/>
        <v>0.52663925503013143</v>
      </c>
    </row>
    <row r="40" spans="1:15">
      <c r="J40" s="5">
        <f t="shared" ref="J40:O40" si="9">+STDEV(J34:J38)</f>
        <v>0.17059888484271932</v>
      </c>
      <c r="K40" s="5">
        <f t="shared" si="9"/>
        <v>0.15335093877518557</v>
      </c>
      <c r="L40" s="5">
        <f t="shared" si="9"/>
        <v>0.14548620180099478</v>
      </c>
      <c r="M40" s="5">
        <f t="shared" si="9"/>
        <v>0.2479372089325064</v>
      </c>
      <c r="N40" s="5">
        <f t="shared" si="9"/>
        <v>0.42754784808930546</v>
      </c>
      <c r="O40" s="5">
        <f t="shared" si="9"/>
        <v>0.13638756330727841</v>
      </c>
    </row>
    <row r="41" spans="1:15">
      <c r="J41" s="5">
        <f t="shared" ref="J41:O41" si="10">+J40/2.24</f>
        <v>7.6160216447642551E-2</v>
      </c>
      <c r="K41" s="5">
        <f t="shared" si="10"/>
        <v>6.8460240524636409E-2</v>
      </c>
      <c r="L41" s="5">
        <f t="shared" si="10"/>
        <v>6.494919723258695E-2</v>
      </c>
      <c r="M41" s="5">
        <f t="shared" si="10"/>
        <v>0.11068625398772607</v>
      </c>
      <c r="N41" s="5">
        <f t="shared" si="10"/>
        <v>0.19086957503986848</v>
      </c>
      <c r="O41" s="5">
        <f t="shared" si="10"/>
        <v>6.0887305047892144E-2</v>
      </c>
    </row>
    <row r="42" spans="1:15">
      <c r="J42" s="5">
        <f t="shared" ref="J42:O42" si="11">+(J41/J39)*100</f>
        <v>20.84877076162422</v>
      </c>
      <c r="K42" s="5">
        <f t="shared" si="11"/>
        <v>15.047807210933946</v>
      </c>
      <c r="L42" s="5">
        <f t="shared" si="11"/>
        <v>14.542826450773802</v>
      </c>
      <c r="M42" s="5">
        <f t="shared" si="11"/>
        <v>27.894132801287043</v>
      </c>
      <c r="N42" s="5">
        <f t="shared" si="11"/>
        <v>27.579414763412323</v>
      </c>
      <c r="O42" s="5">
        <f t="shared" si="11"/>
        <v>11.561482450526499</v>
      </c>
    </row>
    <row r="43" spans="1:15">
      <c r="J43" s="6" t="s">
        <v>27</v>
      </c>
    </row>
    <row r="44" spans="1:15">
      <c r="J44" s="6" t="s">
        <v>6</v>
      </c>
    </row>
    <row r="45" spans="1:15">
      <c r="J45" s="6" t="s">
        <v>15</v>
      </c>
    </row>
    <row r="46" spans="1:15">
      <c r="J46" s="7" t="s">
        <v>4</v>
      </c>
      <c r="K46" s="7">
        <v>1</v>
      </c>
      <c r="L46" s="7">
        <v>2</v>
      </c>
      <c r="M46" s="7">
        <v>3</v>
      </c>
      <c r="N46" s="7">
        <v>4</v>
      </c>
      <c r="O46" s="7">
        <v>5</v>
      </c>
    </row>
    <row r="47" spans="1:15">
      <c r="J47">
        <v>0.86234429894602382</v>
      </c>
      <c r="K47">
        <v>0.56825043699348488</v>
      </c>
      <c r="L47">
        <v>0.41323837452869722</v>
      </c>
      <c r="M47">
        <v>0.50372852953498126</v>
      </c>
      <c r="N47">
        <v>0.73485293662821283</v>
      </c>
      <c r="O47">
        <v>0.36081968820472599</v>
      </c>
    </row>
    <row r="48" spans="1:15">
      <c r="J48">
        <v>0.50029170572464299</v>
      </c>
      <c r="K48">
        <v>0.82659276207663301</v>
      </c>
      <c r="L48">
        <v>0.53311241132915654</v>
      </c>
      <c r="M48">
        <v>0.22070219668946703</v>
      </c>
      <c r="N48">
        <v>0.46700683213698874</v>
      </c>
      <c r="O48">
        <v>0.75147934227867352</v>
      </c>
    </row>
    <row r="49" spans="10:15">
      <c r="J49">
        <v>0.38644619137977776</v>
      </c>
      <c r="K49">
        <v>1.1590684660961159</v>
      </c>
      <c r="L49">
        <v>0.56800361736721106</v>
      </c>
      <c r="M49">
        <v>0.45180900088243947</v>
      </c>
      <c r="N49">
        <v>0.94600469524389175</v>
      </c>
      <c r="O49">
        <v>1.0667538598301778</v>
      </c>
    </row>
    <row r="50" spans="10:15">
      <c r="J50">
        <v>0.97231971190527078</v>
      </c>
      <c r="K50">
        <v>0.52882849798016907</v>
      </c>
      <c r="L50">
        <v>0.36001459518629136</v>
      </c>
      <c r="M50">
        <v>0.72639225181598066</v>
      </c>
      <c r="N50">
        <v>1.350828437752841</v>
      </c>
      <c r="O50">
        <v>0.78254064863924888</v>
      </c>
    </row>
    <row r="51" spans="10:15">
      <c r="J51">
        <v>0.74752736744321613</v>
      </c>
      <c r="K51">
        <v>0.31320092981526043</v>
      </c>
      <c r="L51">
        <v>0.64186965108624094</v>
      </c>
      <c r="M51">
        <v>0.47347971446643189</v>
      </c>
      <c r="N51">
        <v>0.32660130516809455</v>
      </c>
    </row>
    <row r="52" spans="10:15">
      <c r="J52" s="5">
        <f t="shared" ref="J52:O52" si="12">+AVERAGE(J47:J51)</f>
        <v>0.6937858550797863</v>
      </c>
      <c r="K52" s="5">
        <f t="shared" si="12"/>
        <v>0.67918821859233269</v>
      </c>
      <c r="L52" s="5">
        <f t="shared" si="12"/>
        <v>0.50324772989951949</v>
      </c>
      <c r="M52" s="5">
        <f t="shared" si="12"/>
        <v>0.47522233867786012</v>
      </c>
      <c r="N52" s="5">
        <f t="shared" si="12"/>
        <v>0.76505884138600577</v>
      </c>
      <c r="O52" s="5">
        <f t="shared" si="12"/>
        <v>0.74039838473820652</v>
      </c>
    </row>
    <row r="53" spans="10:15">
      <c r="J53" s="5">
        <f t="shared" ref="J53:O53" si="13">+STDEV(J47:J51)</f>
        <v>0.245346114329176</v>
      </c>
      <c r="K53" s="5">
        <f t="shared" si="13"/>
        <v>0.32437443021111445</v>
      </c>
      <c r="L53" s="5">
        <f t="shared" si="13"/>
        <v>0.11502029834573568</v>
      </c>
      <c r="M53" s="5">
        <f t="shared" si="13"/>
        <v>0.17974332531880702</v>
      </c>
      <c r="N53" s="5">
        <f t="shared" si="13"/>
        <v>0.40554279367966189</v>
      </c>
      <c r="O53" s="5">
        <f t="shared" si="13"/>
        <v>0.29010724511881325</v>
      </c>
    </row>
    <row r="54" spans="10:15">
      <c r="J54" s="5">
        <f t="shared" ref="J54:N54" si="14">+J53/2.24</f>
        <v>0.10952951532552499</v>
      </c>
      <c r="K54" s="5">
        <f t="shared" si="14"/>
        <v>0.14481001348710465</v>
      </c>
      <c r="L54" s="5">
        <f t="shared" si="14"/>
        <v>5.1348347475774853E-2</v>
      </c>
      <c r="M54" s="5">
        <f t="shared" si="14"/>
        <v>8.024255594589598E-2</v>
      </c>
      <c r="N54" s="5">
        <f t="shared" si="14"/>
        <v>0.18104589003556332</v>
      </c>
      <c r="O54" s="5">
        <f>+O53/2</f>
        <v>0.14505362255940663</v>
      </c>
    </row>
    <row r="55" spans="10:15">
      <c r="J55" s="5">
        <f t="shared" ref="J55:O55" si="15">+(J54/J52)*100</f>
        <v>15.787222314143165</v>
      </c>
      <c r="K55" s="5">
        <f t="shared" si="15"/>
        <v>21.321043198781332</v>
      </c>
      <c r="L55" s="5">
        <f t="shared" si="15"/>
        <v>10.203393761165556</v>
      </c>
      <c r="M55" s="5">
        <f t="shared" si="15"/>
        <v>16.885265993417484</v>
      </c>
      <c r="N55" s="5">
        <f t="shared" si="15"/>
        <v>23.664309232421214</v>
      </c>
      <c r="O55" s="5">
        <f t="shared" si="15"/>
        <v>19.591293761492384</v>
      </c>
    </row>
    <row r="56" spans="10:15">
      <c r="J56" s="6" t="s">
        <v>29</v>
      </c>
    </row>
    <row r="57" spans="10:15">
      <c r="J57" s="6" t="s">
        <v>6</v>
      </c>
    </row>
    <row r="58" spans="10:15">
      <c r="J58" s="6" t="s">
        <v>15</v>
      </c>
    </row>
    <row r="59" spans="10:15">
      <c r="J59" s="7" t="s">
        <v>4</v>
      </c>
      <c r="K59" s="7">
        <v>1</v>
      </c>
      <c r="L59" s="7">
        <v>2</v>
      </c>
      <c r="M59" s="7">
        <v>3</v>
      </c>
      <c r="N59" s="7">
        <v>4</v>
      </c>
      <c r="O59" s="7">
        <v>5</v>
      </c>
    </row>
    <row r="60" spans="10:15">
      <c r="J60">
        <v>0.1804847304188392</v>
      </c>
      <c r="K60">
        <v>0.22072825898782392</v>
      </c>
      <c r="L60">
        <v>0.24035568127106402</v>
      </c>
      <c r="M60">
        <v>0.62037228809610123</v>
      </c>
      <c r="N60">
        <v>0.46187683284457487</v>
      </c>
      <c r="O60">
        <v>0.38036248752909879</v>
      </c>
    </row>
    <row r="61" spans="10:15">
      <c r="J61">
        <v>0.2279209284028324</v>
      </c>
      <c r="K61">
        <v>0.25570416994492529</v>
      </c>
      <c r="L61">
        <v>0.26501129753377251</v>
      </c>
      <c r="M61">
        <v>0.76092611862643078</v>
      </c>
      <c r="N61">
        <v>0.4475263995371041</v>
      </c>
      <c r="O61">
        <v>0.11756019990913222</v>
      </c>
    </row>
    <row r="62" spans="10:15">
      <c r="J62">
        <v>0.26103565365025472</v>
      </c>
      <c r="K62">
        <v>0.1750040936630097</v>
      </c>
      <c r="L62">
        <v>0.56329758950726705</v>
      </c>
      <c r="M62">
        <v>1.8435226035638572</v>
      </c>
      <c r="N62">
        <v>0.54889112903225812</v>
      </c>
      <c r="O62">
        <v>0.29645615629259431</v>
      </c>
    </row>
    <row r="63" spans="10:15">
      <c r="J63">
        <v>0.52659034513873237</v>
      </c>
      <c r="L63">
        <v>1.1138212845622122</v>
      </c>
      <c r="M63">
        <v>0.37409666945957271</v>
      </c>
      <c r="N63">
        <v>0.46062449776145109</v>
      </c>
      <c r="O63">
        <v>1.1105441038682908</v>
      </c>
    </row>
    <row r="64" spans="10:15">
      <c r="J64">
        <v>0.41474654377880182</v>
      </c>
      <c r="K64">
        <v>0.2843943601794488</v>
      </c>
      <c r="L64">
        <v>1.1926875679594058</v>
      </c>
      <c r="M64">
        <v>0.60073810825587748</v>
      </c>
      <c r="N64">
        <v>0.90463593138168941</v>
      </c>
      <c r="O64">
        <v>0.2647791776270248</v>
      </c>
    </row>
    <row r="65" spans="10:15">
      <c r="J65" s="5">
        <f t="shared" ref="J65:O65" si="16">+AVERAGE(J60:J64)</f>
        <v>0.32215564027789212</v>
      </c>
      <c r="K65" s="5">
        <f t="shared" si="16"/>
        <v>0.23395772069380194</v>
      </c>
      <c r="L65" s="5">
        <f t="shared" si="16"/>
        <v>0.67503468416674439</v>
      </c>
      <c r="M65" s="5">
        <f t="shared" si="16"/>
        <v>0.83993115760036796</v>
      </c>
      <c r="N65" s="5">
        <f t="shared" si="16"/>
        <v>0.56471095811141547</v>
      </c>
      <c r="O65" s="5">
        <f t="shared" si="16"/>
        <v>0.43394042504522823</v>
      </c>
    </row>
    <row r="66" spans="10:15">
      <c r="J66" s="5">
        <f t="shared" ref="J66:O66" si="17">+STDEV(J60:J64)</f>
        <v>0.14409467751315769</v>
      </c>
      <c r="K66" s="5">
        <f t="shared" si="17"/>
        <v>4.7142731694123918E-2</v>
      </c>
      <c r="L66" s="5">
        <f t="shared" si="17"/>
        <v>0.45553495482036432</v>
      </c>
      <c r="M66" s="5">
        <f t="shared" si="17"/>
        <v>0.57789678338100825</v>
      </c>
      <c r="N66" s="5">
        <f t="shared" si="17"/>
        <v>0.19425519540074587</v>
      </c>
      <c r="O66" s="5">
        <f t="shared" si="17"/>
        <v>0.38996058525993377</v>
      </c>
    </row>
    <row r="67" spans="10:15">
      <c r="J67" s="5">
        <f>+J66/2.24</f>
        <v>6.4327981032659673E-2</v>
      </c>
      <c r="K67" s="5">
        <f>+K66/1.73</f>
        <v>2.725013392723926E-2</v>
      </c>
      <c r="L67" s="5">
        <f t="shared" ref="L67:O67" si="18">+L66/2.24</f>
        <v>0.20336381911623405</v>
      </c>
      <c r="M67" s="5">
        <f t="shared" si="18"/>
        <v>0.25798963543795006</v>
      </c>
      <c r="N67" s="5">
        <f t="shared" si="18"/>
        <v>8.6721069375332971E-2</v>
      </c>
      <c r="O67" s="5">
        <f t="shared" si="18"/>
        <v>0.17408954699104184</v>
      </c>
    </row>
    <row r="68" spans="10:15">
      <c r="J68" s="5">
        <f t="shared" ref="J68:O68" si="19">+(J67/J65)*100</f>
        <v>19.967982239010382</v>
      </c>
      <c r="K68" s="5">
        <f t="shared" si="19"/>
        <v>11.647460851656852</v>
      </c>
      <c r="L68" s="5">
        <f t="shared" si="19"/>
        <v>30.126425187657457</v>
      </c>
      <c r="M68" s="5">
        <f t="shared" si="19"/>
        <v>30.715569139619809</v>
      </c>
      <c r="N68" s="5">
        <f t="shared" si="19"/>
        <v>15.35671800408435</v>
      </c>
      <c r="O68" s="5">
        <f t="shared" si="19"/>
        <v>40.118305864888491</v>
      </c>
    </row>
    <row r="69" spans="10:15">
      <c r="J69" s="6" t="s">
        <v>33</v>
      </c>
    </row>
    <row r="70" spans="10:15">
      <c r="J70" s="6" t="s">
        <v>6</v>
      </c>
    </row>
    <row r="71" spans="10:15">
      <c r="J71" s="6" t="s">
        <v>15</v>
      </c>
    </row>
    <row r="72" spans="10:15">
      <c r="J72" s="7" t="s">
        <v>4</v>
      </c>
      <c r="K72" s="7">
        <v>1</v>
      </c>
      <c r="L72" s="7">
        <v>2</v>
      </c>
      <c r="M72" s="7">
        <v>3</v>
      </c>
      <c r="N72" s="7">
        <v>4</v>
      </c>
      <c r="O72" s="7">
        <v>5</v>
      </c>
    </row>
    <row r="73" spans="10:15">
      <c r="J73">
        <v>0.40589951292058446</v>
      </c>
      <c r="K73">
        <v>0.36415541793577816</v>
      </c>
      <c r="L73">
        <v>0.32641585033919618</v>
      </c>
      <c r="M73">
        <v>0.58765032756519886</v>
      </c>
      <c r="N73">
        <v>0.29932706840547357</v>
      </c>
      <c r="O73">
        <v>3.2866627226713998E-3</v>
      </c>
    </row>
    <row r="74" spans="10:15">
      <c r="J74">
        <v>7.001271598474082E-2</v>
      </c>
      <c r="K74">
        <v>0.4123502341516817</v>
      </c>
      <c r="L74">
        <v>0.15717489613588731</v>
      </c>
      <c r="M74">
        <v>0.75662435520866855</v>
      </c>
      <c r="N74">
        <v>3.9958899417741751</v>
      </c>
    </row>
    <row r="75" spans="10:15">
      <c r="J75">
        <v>0.54852514237405881</v>
      </c>
      <c r="K75">
        <v>0.12902008865415449</v>
      </c>
      <c r="L75">
        <v>0.77833804457754252</v>
      </c>
      <c r="M75">
        <v>0.2041255459340634</v>
      </c>
      <c r="O75">
        <v>3.1070731945890898E-2</v>
      </c>
    </row>
    <row r="76" spans="10:15">
      <c r="J76">
        <v>0.4254964124812281</v>
      </c>
      <c r="K76">
        <v>0.12872160377583372</v>
      </c>
      <c r="L76">
        <v>0.39230165689758628</v>
      </c>
      <c r="M76">
        <v>0.30709985619927371</v>
      </c>
      <c r="N76">
        <v>0.1175105566617506</v>
      </c>
    </row>
    <row r="77" spans="10:15">
      <c r="J77" s="5">
        <f t="shared" ref="J77:O77" si="20">+AVERAGE(J73:J76)</f>
        <v>0.36248344594015303</v>
      </c>
      <c r="K77" s="5">
        <f t="shared" si="20"/>
        <v>0.25856183612936201</v>
      </c>
      <c r="L77" s="5">
        <f t="shared" si="20"/>
        <v>0.41355761198755309</v>
      </c>
      <c r="M77" s="5">
        <f t="shared" si="20"/>
        <v>0.46387502122680113</v>
      </c>
      <c r="N77" s="5">
        <f t="shared" si="20"/>
        <v>1.4709091889471331</v>
      </c>
      <c r="O77" s="5">
        <f t="shared" si="20"/>
        <v>1.7178697334281148E-2</v>
      </c>
    </row>
    <row r="78" spans="10:15">
      <c r="J78" s="5">
        <f t="shared" ref="J78:O78" si="21">+STDEV(J73:J76)</f>
        <v>0.20494408141166467</v>
      </c>
      <c r="K78" s="5">
        <f t="shared" si="21"/>
        <v>0.15104130358010068</v>
      </c>
      <c r="L78" s="5">
        <f t="shared" si="21"/>
        <v>0.26257847286603775</v>
      </c>
      <c r="M78" s="5">
        <f t="shared" si="21"/>
        <v>0.25368664482667863</v>
      </c>
      <c r="N78" s="5">
        <f t="shared" si="21"/>
        <v>2.188586338848876</v>
      </c>
      <c r="O78" s="5">
        <f t="shared" si="21"/>
        <v>1.9646303756694961E-2</v>
      </c>
    </row>
    <row r="79" spans="10:15">
      <c r="J79" s="5">
        <f t="shared" ref="J79:M79" si="22">+J78/2</f>
        <v>0.10247204070583234</v>
      </c>
      <c r="K79" s="5">
        <f t="shared" si="22"/>
        <v>7.5520651790050339E-2</v>
      </c>
      <c r="L79" s="5">
        <f t="shared" si="22"/>
        <v>0.13128923643301887</v>
      </c>
      <c r="M79" s="5">
        <f t="shared" si="22"/>
        <v>0.12684332241333932</v>
      </c>
      <c r="N79" s="5">
        <f>+N78/1.73</f>
        <v>1.2650788085831652</v>
      </c>
      <c r="O79" s="5">
        <f>+O78/1.41</f>
        <v>1.3933548763613447E-2</v>
      </c>
    </row>
    <row r="80" spans="10:15">
      <c r="J80" s="5">
        <f t="shared" ref="J80:O80" si="23">+(J79/J77)*100</f>
        <v>28.269440122998262</v>
      </c>
      <c r="K80" s="5">
        <f t="shared" si="23"/>
        <v>29.207965460249259</v>
      </c>
      <c r="L80" s="5">
        <f t="shared" si="23"/>
        <v>31.746299095316932</v>
      </c>
      <c r="M80" s="5">
        <f t="shared" si="23"/>
        <v>27.344288139913047</v>
      </c>
      <c r="N80" s="5">
        <f t="shared" si="23"/>
        <v>86.006588176167426</v>
      </c>
      <c r="O80" s="5">
        <f t="shared" si="23"/>
        <v>81.109460702868276</v>
      </c>
    </row>
    <row r="81" spans="10:15">
      <c r="J81" s="6" t="s">
        <v>34</v>
      </c>
    </row>
    <row r="82" spans="10:15">
      <c r="J82" s="6" t="s">
        <v>6</v>
      </c>
    </row>
    <row r="83" spans="10:15">
      <c r="J83" s="6" t="s">
        <v>15</v>
      </c>
    </row>
    <row r="84" spans="10:15">
      <c r="J84" s="7" t="s">
        <v>4</v>
      </c>
      <c r="K84" s="7">
        <v>1</v>
      </c>
      <c r="L84" s="7">
        <v>2</v>
      </c>
      <c r="M84" s="7">
        <v>3</v>
      </c>
      <c r="N84" s="7">
        <v>4</v>
      </c>
      <c r="O84" s="7">
        <v>5</v>
      </c>
    </row>
    <row r="85" spans="10:15">
      <c r="J85">
        <v>0.87948462314055653</v>
      </c>
      <c r="K85">
        <v>1.0980892912059259</v>
      </c>
      <c r="L85">
        <v>0.8857271398042964</v>
      </c>
      <c r="M85">
        <v>1.0679338657068944</v>
      </c>
      <c r="N85">
        <v>0.72676307338172241</v>
      </c>
      <c r="O85">
        <v>1.2010374552929233</v>
      </c>
    </row>
    <row r="86" spans="10:15">
      <c r="J86">
        <v>0.52700764818355639</v>
      </c>
      <c r="K86">
        <v>1.1483701903666403</v>
      </c>
      <c r="L86">
        <v>0.70745697896749515</v>
      </c>
      <c r="M86">
        <v>0.76619145861296001</v>
      </c>
      <c r="N86">
        <v>0.39588503315568935</v>
      </c>
      <c r="O86">
        <v>0.45917710503855086</v>
      </c>
    </row>
    <row r="87" spans="10:15">
      <c r="J87">
        <v>0.55874519706071857</v>
      </c>
      <c r="K87">
        <v>0.6682127387549055</v>
      </c>
      <c r="L87">
        <v>0.38390588693111027</v>
      </c>
      <c r="M87">
        <v>0.76062264365818133</v>
      </c>
      <c r="N87">
        <v>0.81239717195073147</v>
      </c>
      <c r="O87">
        <v>0.80827394402920205</v>
      </c>
    </row>
    <row r="88" spans="10:15">
      <c r="J88">
        <v>0.68772520877978882</v>
      </c>
      <c r="K88">
        <v>1.0243102977328598</v>
      </c>
      <c r="L88">
        <v>0.68566854906843344</v>
      </c>
      <c r="M88">
        <v>0.93078962519635777</v>
      </c>
      <c r="N88">
        <v>0.49539370763080137</v>
      </c>
      <c r="O88">
        <v>0.59542417611178555</v>
      </c>
    </row>
    <row r="89" spans="10:15">
      <c r="J89">
        <v>0.54099118284052095</v>
      </c>
      <c r="K89">
        <v>1.1331222769018587</v>
      </c>
      <c r="L89">
        <v>0.55519919958014807</v>
      </c>
      <c r="M89">
        <v>0.84799081726918124</v>
      </c>
      <c r="N89">
        <v>1.1795438020089948</v>
      </c>
    </row>
    <row r="90" spans="10:15">
      <c r="J90" s="5">
        <f t="shared" ref="J90:O90" si="24">+AVERAGE(J85:J89)</f>
        <v>0.6387907720010283</v>
      </c>
      <c r="K90" s="5">
        <f t="shared" si="24"/>
        <v>1.0144209589924382</v>
      </c>
      <c r="L90" s="5">
        <f t="shared" si="24"/>
        <v>0.64359155087029662</v>
      </c>
      <c r="M90" s="5">
        <f t="shared" si="24"/>
        <v>0.87470568208871491</v>
      </c>
      <c r="N90" s="5">
        <f t="shared" si="24"/>
        <v>0.7219965576255879</v>
      </c>
      <c r="O90" s="5">
        <f t="shared" si="24"/>
        <v>0.76597817011811542</v>
      </c>
    </row>
    <row r="91" spans="10:15">
      <c r="J91" s="5">
        <f t="shared" ref="J91:O91" si="25">+STDEV(J85:J89)</f>
        <v>0.14899297765088867</v>
      </c>
      <c r="K91" s="5">
        <f t="shared" si="25"/>
        <v>0.19936820211315126</v>
      </c>
      <c r="L91" s="5">
        <f t="shared" si="25"/>
        <v>0.18690155291888041</v>
      </c>
      <c r="M91" s="5">
        <f t="shared" si="25"/>
        <v>0.12843918792107192</v>
      </c>
      <c r="N91" s="5">
        <f t="shared" si="25"/>
        <v>0.30628501824424387</v>
      </c>
      <c r="O91" s="5">
        <f t="shared" si="25"/>
        <v>0.3236670472944993</v>
      </c>
    </row>
    <row r="92" spans="10:15">
      <c r="J92" s="5">
        <f t="shared" ref="J92:N92" si="26">+J91/2.24</f>
        <v>6.6514722165575302E-2</v>
      </c>
      <c r="K92" s="5">
        <f t="shared" si="26"/>
        <v>8.9003661657656802E-2</v>
      </c>
      <c r="L92" s="5">
        <f t="shared" si="26"/>
        <v>8.3438193267357325E-2</v>
      </c>
      <c r="M92" s="5">
        <f t="shared" si="26"/>
        <v>5.7338923179049962E-2</v>
      </c>
      <c r="N92" s="5">
        <f t="shared" si="26"/>
        <v>0.13673438314475173</v>
      </c>
      <c r="O92" s="5">
        <f>+O91/2</f>
        <v>0.16183352364724965</v>
      </c>
    </row>
    <row r="93" spans="10:15">
      <c r="J93" s="5">
        <f t="shared" ref="J93:O93" si="27">+(J92/J90)*100</f>
        <v>10.412599098327023</v>
      </c>
      <c r="K93" s="5">
        <f t="shared" si="27"/>
        <v>8.7738389934350973</v>
      </c>
      <c r="L93" s="5">
        <f t="shared" si="27"/>
        <v>12.964463743274447</v>
      </c>
      <c r="M93" s="5">
        <f t="shared" si="27"/>
        <v>6.5552247290917336</v>
      </c>
      <c r="N93" s="5">
        <f t="shared" si="27"/>
        <v>18.938370508915817</v>
      </c>
      <c r="O93" s="5">
        <f t="shared" si="27"/>
        <v>21.127693968392673</v>
      </c>
    </row>
    <row r="94" spans="10:15">
      <c r="J94" s="6" t="s">
        <v>35</v>
      </c>
    </row>
    <row r="95" spans="10:15">
      <c r="J95" s="6" t="s">
        <v>6</v>
      </c>
    </row>
    <row r="96" spans="10:15">
      <c r="J96" s="6" t="s">
        <v>15</v>
      </c>
    </row>
    <row r="97" spans="10:15">
      <c r="J97" s="7" t="s">
        <v>4</v>
      </c>
      <c r="K97" s="7">
        <v>1</v>
      </c>
      <c r="L97" s="7">
        <v>2</v>
      </c>
      <c r="M97" s="7">
        <v>3</v>
      </c>
      <c r="N97" s="7">
        <v>4</v>
      </c>
      <c r="O97" s="7"/>
    </row>
    <row r="98" spans="10:15">
      <c r="J98">
        <v>0.54507656424297746</v>
      </c>
      <c r="K98">
        <v>0.74988283080768636</v>
      </c>
      <c r="L98">
        <v>0.28479810978439735</v>
      </c>
      <c r="M98">
        <v>0.47543098631612102</v>
      </c>
      <c r="N98">
        <v>1.0352859977568805</v>
      </c>
    </row>
    <row r="99" spans="10:15">
      <c r="J99">
        <v>0.44698955229239229</v>
      </c>
      <c r="K99">
        <v>4.7748395374817364E-2</v>
      </c>
      <c r="L99">
        <v>0.22747752697861495</v>
      </c>
      <c r="M99">
        <v>0.46066275426907288</v>
      </c>
      <c r="N99">
        <v>0.68241573199673078</v>
      </c>
    </row>
    <row r="100" spans="10:15">
      <c r="J100">
        <v>0.38229111928533904</v>
      </c>
      <c r="K100">
        <v>0.32715157353885682</v>
      </c>
      <c r="L100">
        <v>0.79694994465625379</v>
      </c>
      <c r="M100">
        <v>0.58356082626907901</v>
      </c>
      <c r="N100">
        <v>0.46153846153846156</v>
      </c>
    </row>
    <row r="101" spans="10:15">
      <c r="J101">
        <v>1.2366151805173884</v>
      </c>
      <c r="K101">
        <v>0.25597483750616934</v>
      </c>
      <c r="L101">
        <v>1.289116227222467</v>
      </c>
      <c r="M101">
        <v>1.2397104857810093</v>
      </c>
      <c r="N101">
        <v>0.57710982658959542</v>
      </c>
    </row>
    <row r="102" spans="10:15">
      <c r="J102">
        <v>0.3696197867489579</v>
      </c>
      <c r="K102">
        <v>0.33212501224649754</v>
      </c>
      <c r="L102">
        <v>0.79297176603159369</v>
      </c>
      <c r="M102">
        <v>1.0749985812612992</v>
      </c>
    </row>
    <row r="103" spans="10:15">
      <c r="J103" s="5">
        <f t="shared" ref="J103:N103" si="28">+AVERAGE(J98:J102)</f>
        <v>0.59611844061741104</v>
      </c>
      <c r="K103" s="5">
        <f t="shared" si="28"/>
        <v>0.34257652989480547</v>
      </c>
      <c r="L103" s="5">
        <f t="shared" si="28"/>
        <v>0.67826271493466539</v>
      </c>
      <c r="M103" s="5">
        <f t="shared" si="28"/>
        <v>0.76687272677931628</v>
      </c>
      <c r="N103" s="5">
        <f t="shared" si="28"/>
        <v>0.68908750447041711</v>
      </c>
      <c r="O103" s="5"/>
    </row>
    <row r="104" spans="10:15">
      <c r="J104" s="5">
        <f t="shared" ref="J104:N104" si="29">+STDEV(J98:J102)</f>
        <v>0.36472747903456931</v>
      </c>
      <c r="K104" s="5">
        <f t="shared" si="29"/>
        <v>0.25527880263164332</v>
      </c>
      <c r="L104" s="5">
        <f t="shared" si="29"/>
        <v>0.43543326686287798</v>
      </c>
      <c r="M104" s="5">
        <f t="shared" si="29"/>
        <v>0.36428806484553256</v>
      </c>
      <c r="N104" s="5">
        <f t="shared" si="29"/>
        <v>0.24780064338400995</v>
      </c>
      <c r="O104" s="5"/>
    </row>
    <row r="105" spans="10:15">
      <c r="J105" s="5">
        <f t="shared" ref="J105:M105" si="30">+J104/2.24</f>
        <v>0.16282476742614699</v>
      </c>
      <c r="K105" s="5">
        <f t="shared" si="30"/>
        <v>0.11396375117484076</v>
      </c>
      <c r="L105" s="5">
        <f t="shared" si="30"/>
        <v>0.19438985127807051</v>
      </c>
      <c r="M105" s="5">
        <f t="shared" si="30"/>
        <v>0.16262860037746987</v>
      </c>
      <c r="N105" s="5">
        <f>+N104/2</f>
        <v>0.12390032169200497</v>
      </c>
      <c r="O105" s="5"/>
    </row>
    <row r="106" spans="10:15">
      <c r="J106" s="5">
        <f t="shared" ref="J106:N106" si="31">+(J105/J103)*100</f>
        <v>27.314163819107211</v>
      </c>
      <c r="K106" s="5">
        <f t="shared" si="31"/>
        <v>33.26665466832636</v>
      </c>
      <c r="L106" s="5">
        <f t="shared" si="31"/>
        <v>28.659964199387755</v>
      </c>
      <c r="M106" s="5">
        <f t="shared" si="31"/>
        <v>21.206726318260326</v>
      </c>
      <c r="N106" s="5">
        <f t="shared" si="31"/>
        <v>17.98034660158666</v>
      </c>
      <c r="O106" s="5"/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AP225"/>
  <sheetViews>
    <sheetView zoomScale="75" workbookViewId="0"/>
  </sheetViews>
  <sheetFormatPr baseColWidth="10" defaultRowHeight="12.75"/>
  <sheetData>
    <row r="1" spans="1:30">
      <c r="A1" t="s">
        <v>39</v>
      </c>
      <c r="F1" t="s">
        <v>39</v>
      </c>
    </row>
    <row r="2" spans="1:30">
      <c r="L2" t="s">
        <v>40</v>
      </c>
      <c r="AC2" s="12"/>
      <c r="AD2" s="12"/>
    </row>
    <row r="3" spans="1:30">
      <c r="D3" s="7" t="s">
        <v>6</v>
      </c>
      <c r="I3" s="7" t="s">
        <v>6</v>
      </c>
      <c r="L3" t="s">
        <v>41</v>
      </c>
      <c r="AC3" s="12"/>
      <c r="AD3" s="12"/>
    </row>
    <row r="4" spans="1:30">
      <c r="A4" s="13" t="s">
        <v>42</v>
      </c>
      <c r="B4" s="14" t="s">
        <v>43</v>
      </c>
      <c r="C4" s="15" t="s">
        <v>44</v>
      </c>
      <c r="D4" s="7" t="s">
        <v>15</v>
      </c>
      <c r="F4" s="13" t="s">
        <v>42</v>
      </c>
      <c r="G4" s="14" t="s">
        <v>43</v>
      </c>
      <c r="H4" s="15" t="s">
        <v>44</v>
      </c>
      <c r="I4" s="7" t="s">
        <v>15</v>
      </c>
      <c r="M4" t="s">
        <v>45</v>
      </c>
      <c r="N4" t="s">
        <v>46</v>
      </c>
      <c r="O4" t="s">
        <v>45</v>
      </c>
      <c r="P4" t="s">
        <v>46</v>
      </c>
      <c r="Q4" t="s">
        <v>47</v>
      </c>
      <c r="R4" t="s">
        <v>47</v>
      </c>
      <c r="AC4" s="12"/>
      <c r="AD4" s="12"/>
    </row>
    <row r="5" spans="1:30">
      <c r="A5" s="12">
        <v>40</v>
      </c>
      <c r="B5" s="12" t="s">
        <v>48</v>
      </c>
      <c r="C5" s="12">
        <v>0</v>
      </c>
      <c r="D5">
        <v>0.50644377650594985</v>
      </c>
      <c r="F5" s="12">
        <v>40</v>
      </c>
      <c r="G5" s="12" t="s">
        <v>48</v>
      </c>
      <c r="H5" s="12">
        <v>0</v>
      </c>
      <c r="I5">
        <v>0.50644377650594985</v>
      </c>
      <c r="M5" t="s">
        <v>49</v>
      </c>
      <c r="N5" t="s">
        <v>49</v>
      </c>
      <c r="O5" t="s">
        <v>50</v>
      </c>
      <c r="P5" t="s">
        <v>50</v>
      </c>
      <c r="Q5" t="s">
        <v>51</v>
      </c>
      <c r="R5" t="s">
        <v>52</v>
      </c>
      <c r="AC5" s="12"/>
      <c r="AD5" s="12"/>
    </row>
    <row r="6" spans="1:30">
      <c r="A6" s="12">
        <v>40</v>
      </c>
      <c r="B6" s="12" t="s">
        <v>48</v>
      </c>
      <c r="C6" s="12">
        <v>0</v>
      </c>
      <c r="D6">
        <v>1.0375921274756044</v>
      </c>
      <c r="F6" s="12">
        <v>40</v>
      </c>
      <c r="G6" s="12" t="s">
        <v>48</v>
      </c>
      <c r="H6" s="12">
        <v>0</v>
      </c>
      <c r="I6">
        <v>1.0375921274756044</v>
      </c>
      <c r="L6" t="s">
        <v>53</v>
      </c>
      <c r="M6">
        <v>2</v>
      </c>
      <c r="N6">
        <v>0.1844889223575592</v>
      </c>
      <c r="O6">
        <v>117</v>
      </c>
      <c r="P6">
        <v>8.804505318403244E-2</v>
      </c>
      <c r="Q6">
        <v>2.0953922271728516</v>
      </c>
      <c r="R6">
        <v>0.12761494517326355</v>
      </c>
      <c r="AC6" s="12"/>
      <c r="AD6" s="12"/>
    </row>
    <row r="7" spans="1:30">
      <c r="A7" s="12">
        <v>40</v>
      </c>
      <c r="B7" s="12" t="s">
        <v>48</v>
      </c>
      <c r="C7" s="12">
        <v>0</v>
      </c>
      <c r="D7">
        <v>1.7296178579348069</v>
      </c>
      <c r="F7" s="12">
        <v>40</v>
      </c>
      <c r="G7" s="12" t="s">
        <v>48</v>
      </c>
      <c r="H7" s="12">
        <v>0</v>
      </c>
      <c r="I7">
        <v>1.7296178579348069</v>
      </c>
      <c r="L7" s="17" t="s">
        <v>54</v>
      </c>
      <c r="M7" s="17">
        <v>1</v>
      </c>
      <c r="N7" s="17">
        <v>1.9525980949401855</v>
      </c>
      <c r="O7" s="17">
        <v>117</v>
      </c>
      <c r="P7" s="17">
        <v>8.804505318403244E-2</v>
      </c>
      <c r="Q7" s="17">
        <v>22.177261352539063</v>
      </c>
      <c r="R7" s="17">
        <v>6.892420060466975E-6</v>
      </c>
      <c r="AC7" s="12"/>
    </row>
    <row r="8" spans="1:30">
      <c r="A8" s="12">
        <v>40</v>
      </c>
      <c r="B8" s="12" t="s">
        <v>48</v>
      </c>
      <c r="C8" s="12">
        <v>0</v>
      </c>
      <c r="D8">
        <v>0.89850731848702969</v>
      </c>
      <c r="F8" s="12">
        <v>40</v>
      </c>
      <c r="G8" s="12" t="s">
        <v>48</v>
      </c>
      <c r="H8" s="12">
        <v>0</v>
      </c>
      <c r="I8">
        <v>0.89850731848702969</v>
      </c>
      <c r="L8" t="s">
        <v>55</v>
      </c>
      <c r="M8">
        <v>4</v>
      </c>
      <c r="N8">
        <v>5.1234066486358643E-2</v>
      </c>
      <c r="O8">
        <v>117</v>
      </c>
      <c r="P8">
        <v>8.804505318403244E-2</v>
      </c>
      <c r="Q8">
        <v>0.58190739154815674</v>
      </c>
      <c r="R8">
        <v>0.67633718252182007</v>
      </c>
      <c r="AC8" s="12"/>
    </row>
    <row r="9" spans="1:30">
      <c r="A9" s="12">
        <v>40</v>
      </c>
      <c r="B9" s="12" t="s">
        <v>48</v>
      </c>
      <c r="C9" s="12">
        <v>0</v>
      </c>
      <c r="D9">
        <v>1.144088874150224</v>
      </c>
      <c r="F9" s="12">
        <v>40</v>
      </c>
      <c r="G9" s="12" t="s">
        <v>48</v>
      </c>
      <c r="H9" s="12">
        <v>0</v>
      </c>
      <c r="I9">
        <v>1.144088874150224</v>
      </c>
      <c r="L9" s="17" t="s">
        <v>56</v>
      </c>
      <c r="M9" s="17">
        <v>2</v>
      </c>
      <c r="N9" s="17">
        <v>0.38649407029151917</v>
      </c>
      <c r="O9" s="17">
        <v>117</v>
      </c>
      <c r="P9" s="17">
        <v>8.804505318403244E-2</v>
      </c>
      <c r="Q9" s="17">
        <v>4.3897304534912109</v>
      </c>
      <c r="R9" s="17">
        <v>1.4511214569211006E-2</v>
      </c>
      <c r="AC9" s="12"/>
    </row>
    <row r="10" spans="1:30">
      <c r="A10" s="12">
        <v>40</v>
      </c>
      <c r="B10" s="12" t="s">
        <v>48</v>
      </c>
      <c r="C10" s="12">
        <v>1</v>
      </c>
      <c r="D10">
        <v>2.0267309377738827</v>
      </c>
      <c r="F10" s="12">
        <v>40</v>
      </c>
      <c r="G10" s="12" t="s">
        <v>48</v>
      </c>
      <c r="H10" s="12">
        <v>1</v>
      </c>
      <c r="I10">
        <v>2.0267309377738827</v>
      </c>
      <c r="L10" t="s">
        <v>57</v>
      </c>
      <c r="M10">
        <v>8</v>
      </c>
      <c r="N10">
        <v>0.17024990916252136</v>
      </c>
      <c r="O10">
        <v>117</v>
      </c>
      <c r="P10">
        <v>8.804505318403244E-2</v>
      </c>
      <c r="Q10">
        <v>1.9336680173873901</v>
      </c>
      <c r="R10">
        <v>6.1222843825817108E-2</v>
      </c>
      <c r="AC10" s="12"/>
    </row>
    <row r="11" spans="1:30">
      <c r="A11" s="12">
        <v>40</v>
      </c>
      <c r="B11" s="12" t="s">
        <v>48</v>
      </c>
      <c r="C11" s="12">
        <v>1</v>
      </c>
      <c r="D11">
        <v>0.92596120870327336</v>
      </c>
      <c r="F11" s="12">
        <v>40</v>
      </c>
      <c r="G11" s="12" t="s">
        <v>48</v>
      </c>
      <c r="H11" s="12">
        <v>1</v>
      </c>
      <c r="I11">
        <v>0.92596120870327336</v>
      </c>
      <c r="L11" s="17" t="s">
        <v>58</v>
      </c>
      <c r="M11" s="17">
        <v>4</v>
      </c>
      <c r="N11" s="17">
        <v>0.53276520967483521</v>
      </c>
      <c r="O11" s="17">
        <v>117</v>
      </c>
      <c r="P11" s="17">
        <v>8.804505318403244E-2</v>
      </c>
      <c r="Q11" s="17">
        <v>6.0510520935058594</v>
      </c>
      <c r="R11" s="17">
        <v>1.8419120169710368E-4</v>
      </c>
      <c r="AC11" s="12"/>
    </row>
    <row r="12" spans="1:30">
      <c r="A12" s="12">
        <v>40</v>
      </c>
      <c r="B12" s="12" t="s">
        <v>48</v>
      </c>
      <c r="C12" s="12">
        <v>1</v>
      </c>
      <c r="D12">
        <v>1.0809231668127373</v>
      </c>
      <c r="F12" s="12">
        <v>40</v>
      </c>
      <c r="G12" s="12" t="s">
        <v>48</v>
      </c>
      <c r="H12" s="12">
        <v>1</v>
      </c>
      <c r="I12">
        <v>1.0809231668127373</v>
      </c>
      <c r="L12" t="s">
        <v>59</v>
      </c>
      <c r="M12">
        <v>8</v>
      </c>
      <c r="N12">
        <v>6.8083129823207855E-2</v>
      </c>
      <c r="O12">
        <v>117</v>
      </c>
      <c r="P12">
        <v>8.804505318403244E-2</v>
      </c>
      <c r="Q12">
        <v>0.77327609062194824</v>
      </c>
      <c r="R12">
        <v>0.6269603967666626</v>
      </c>
      <c r="AC12" s="12"/>
    </row>
    <row r="13" spans="1:30">
      <c r="A13" s="12">
        <v>40</v>
      </c>
      <c r="B13" s="12" t="s">
        <v>48</v>
      </c>
      <c r="C13" s="12">
        <v>1</v>
      </c>
      <c r="D13">
        <v>1.0728489071122489</v>
      </c>
      <c r="F13" s="12">
        <v>40</v>
      </c>
      <c r="G13" s="12" t="s">
        <v>48</v>
      </c>
      <c r="H13" s="12">
        <v>1</v>
      </c>
      <c r="I13">
        <v>1.0728489071122489</v>
      </c>
      <c r="AC13" s="12"/>
    </row>
    <row r="14" spans="1:30">
      <c r="A14" s="12">
        <v>40</v>
      </c>
      <c r="B14" s="12" t="s">
        <v>48</v>
      </c>
      <c r="C14" s="12">
        <v>1</v>
      </c>
      <c r="D14">
        <v>1.1723674258341039</v>
      </c>
      <c r="F14" s="12">
        <v>40</v>
      </c>
      <c r="G14" s="12" t="s">
        <v>48</v>
      </c>
      <c r="H14" s="12">
        <v>1</v>
      </c>
      <c r="I14">
        <v>1.1723674258341039</v>
      </c>
      <c r="L14" t="s">
        <v>60</v>
      </c>
      <c r="P14" t="s">
        <v>61</v>
      </c>
      <c r="AC14" s="12"/>
    </row>
    <row r="15" spans="1:30">
      <c r="A15" s="12">
        <v>40</v>
      </c>
      <c r="B15" s="12" t="s">
        <v>48</v>
      </c>
      <c r="C15" s="12">
        <v>2</v>
      </c>
      <c r="D15">
        <v>0.62698038158160863</v>
      </c>
      <c r="F15" s="12">
        <v>40</v>
      </c>
      <c r="G15" s="12" t="s">
        <v>48</v>
      </c>
      <c r="H15" s="12">
        <v>2</v>
      </c>
      <c r="I15">
        <v>0.62698038158160863</v>
      </c>
      <c r="L15" t="s">
        <v>62</v>
      </c>
      <c r="P15" t="s">
        <v>62</v>
      </c>
      <c r="AC15" s="12"/>
    </row>
    <row r="16" spans="1:30">
      <c r="A16" s="12">
        <v>40</v>
      </c>
      <c r="B16" s="12" t="s">
        <v>48</v>
      </c>
      <c r="C16" s="12">
        <v>2</v>
      </c>
      <c r="D16">
        <v>0.57220386974988213</v>
      </c>
      <c r="F16" s="12">
        <v>40</v>
      </c>
      <c r="G16" s="12" t="s">
        <v>48</v>
      </c>
      <c r="H16" s="12">
        <v>2</v>
      </c>
      <c r="I16">
        <v>0.57220386974988213</v>
      </c>
      <c r="M16" t="s">
        <v>47</v>
      </c>
      <c r="N16" t="s">
        <v>47</v>
      </c>
      <c r="Q16" t="s">
        <v>47</v>
      </c>
      <c r="R16" t="s">
        <v>47</v>
      </c>
      <c r="AC16" s="12"/>
    </row>
    <row r="17" spans="1:31">
      <c r="A17" s="12">
        <v>40</v>
      </c>
      <c r="B17" s="12" t="s">
        <v>48</v>
      </c>
      <c r="C17" s="12">
        <v>2</v>
      </c>
      <c r="D17">
        <v>0.53455431252255503</v>
      </c>
      <c r="F17" s="12">
        <v>40</v>
      </c>
      <c r="G17" s="12" t="s">
        <v>48</v>
      </c>
      <c r="H17" s="12">
        <v>2</v>
      </c>
      <c r="I17">
        <v>0.53455431252255503</v>
      </c>
      <c r="M17" t="s">
        <v>63</v>
      </c>
      <c r="N17" t="s">
        <v>64</v>
      </c>
      <c r="Q17" t="s">
        <v>63</v>
      </c>
      <c r="R17" t="s">
        <v>64</v>
      </c>
      <c r="S17" t="s">
        <v>65</v>
      </c>
      <c r="AC17" s="12"/>
    </row>
    <row r="18" spans="1:31">
      <c r="A18" s="12">
        <v>40</v>
      </c>
      <c r="B18" s="12" t="s">
        <v>48</v>
      </c>
      <c r="C18" s="12">
        <v>2</v>
      </c>
      <c r="D18">
        <v>0.57304658531652397</v>
      </c>
      <c r="F18" s="12">
        <v>40</v>
      </c>
      <c r="G18" s="12" t="s">
        <v>48</v>
      </c>
      <c r="H18" s="12">
        <v>2</v>
      </c>
      <c r="I18">
        <v>0.57304658531652397</v>
      </c>
      <c r="L18" t="s">
        <v>66</v>
      </c>
      <c r="M18">
        <v>0.69378584623336792</v>
      </c>
      <c r="N18">
        <v>5</v>
      </c>
      <c r="P18" t="s">
        <v>66</v>
      </c>
      <c r="Q18">
        <v>0.24534611403942108</v>
      </c>
      <c r="R18">
        <v>5</v>
      </c>
      <c r="S18">
        <f>+Q18/SQRT(R18)</f>
        <v>0.10972211780151221</v>
      </c>
      <c r="AC18" s="12"/>
    </row>
    <row r="19" spans="1:31">
      <c r="A19" s="12">
        <v>40</v>
      </c>
      <c r="B19" s="12" t="s">
        <v>48</v>
      </c>
      <c r="C19" s="12">
        <v>2</v>
      </c>
      <c r="D19">
        <v>0.53780575252967888</v>
      </c>
      <c r="F19" s="12">
        <v>40</v>
      </c>
      <c r="G19" s="12" t="s">
        <v>48</v>
      </c>
      <c r="H19" s="12">
        <v>2</v>
      </c>
      <c r="I19">
        <v>0.53780575252967888</v>
      </c>
      <c r="L19" t="s">
        <v>66</v>
      </c>
      <c r="M19">
        <v>0.67918819189071655</v>
      </c>
      <c r="N19">
        <v>5</v>
      </c>
      <c r="P19" t="s">
        <v>66</v>
      </c>
      <c r="Q19">
        <v>0.32437443733215332</v>
      </c>
      <c r="R19">
        <v>5</v>
      </c>
      <c r="S19">
        <f t="shared" ref="S19:S34" si="0">+Q19/SQRT(R19)</f>
        <v>0.14506465840758806</v>
      </c>
      <c r="AC19" s="12"/>
    </row>
    <row r="20" spans="1:31">
      <c r="A20" s="12">
        <v>40</v>
      </c>
      <c r="B20" s="12" t="s">
        <v>48</v>
      </c>
      <c r="C20" s="12">
        <v>3</v>
      </c>
      <c r="D20">
        <v>1.0251856635453667</v>
      </c>
      <c r="F20" s="12">
        <v>40</v>
      </c>
      <c r="G20" s="12" t="s">
        <v>48</v>
      </c>
      <c r="H20" s="12">
        <v>3</v>
      </c>
      <c r="I20">
        <v>1.0251856635453667</v>
      </c>
      <c r="L20" t="s">
        <v>66</v>
      </c>
      <c r="M20">
        <v>0.50324773788452148</v>
      </c>
      <c r="N20">
        <v>5</v>
      </c>
      <c r="P20" t="s">
        <v>66</v>
      </c>
      <c r="Q20">
        <v>0.11502029746770859</v>
      </c>
      <c r="R20">
        <v>5</v>
      </c>
      <c r="S20">
        <f t="shared" si="0"/>
        <v>5.1438640786008662E-2</v>
      </c>
      <c r="AC20" s="12"/>
    </row>
    <row r="21" spans="1:31">
      <c r="A21" s="12">
        <v>40</v>
      </c>
      <c r="B21" s="12" t="s">
        <v>48</v>
      </c>
      <c r="C21" s="12">
        <v>3</v>
      </c>
      <c r="D21">
        <v>0.45703462757854002</v>
      </c>
      <c r="F21" s="12">
        <v>40</v>
      </c>
      <c r="G21" s="12" t="s">
        <v>48</v>
      </c>
      <c r="H21" s="12">
        <v>3</v>
      </c>
      <c r="I21">
        <v>0.45703462757854002</v>
      </c>
      <c r="L21" t="s">
        <v>66</v>
      </c>
      <c r="M21">
        <v>0.47522234916687012</v>
      </c>
      <c r="N21">
        <v>5</v>
      </c>
      <c r="P21" t="s">
        <v>66</v>
      </c>
      <c r="Q21">
        <v>0.17974331974983215</v>
      </c>
      <c r="R21">
        <v>5</v>
      </c>
      <c r="S21">
        <f t="shared" si="0"/>
        <v>8.038365629242103E-2</v>
      </c>
      <c r="AC21" s="12"/>
    </row>
    <row r="22" spans="1:31">
      <c r="A22" s="12">
        <v>40</v>
      </c>
      <c r="B22" s="12" t="s">
        <v>48</v>
      </c>
      <c r="C22" s="12">
        <v>3</v>
      </c>
      <c r="D22">
        <v>0.56077453987730064</v>
      </c>
      <c r="F22" s="12">
        <v>40</v>
      </c>
      <c r="G22" s="12" t="s">
        <v>48</v>
      </c>
      <c r="H22" s="12">
        <v>3</v>
      </c>
      <c r="I22">
        <v>0.56077453987730064</v>
      </c>
      <c r="L22" t="s">
        <v>66</v>
      </c>
      <c r="M22">
        <v>0.76505881547927856</v>
      </c>
      <c r="N22">
        <v>5</v>
      </c>
      <c r="P22" t="s">
        <v>66</v>
      </c>
      <c r="Q22">
        <v>0.40554279088973999</v>
      </c>
      <c r="R22">
        <v>5</v>
      </c>
      <c r="S22">
        <f t="shared" si="0"/>
        <v>0.18136424964288819</v>
      </c>
      <c r="AC22" s="12"/>
    </row>
    <row r="23" spans="1:31">
      <c r="A23" s="12">
        <v>40</v>
      </c>
      <c r="B23" s="12" t="s">
        <v>48</v>
      </c>
      <c r="C23" s="12">
        <v>3</v>
      </c>
      <c r="D23">
        <v>0.60343960575279088</v>
      </c>
      <c r="F23" s="12">
        <v>40</v>
      </c>
      <c r="G23" s="12" t="s">
        <v>48</v>
      </c>
      <c r="H23" s="12">
        <v>3</v>
      </c>
      <c r="I23">
        <v>0.60343960575279088</v>
      </c>
      <c r="L23" t="s">
        <v>67</v>
      </c>
      <c r="M23">
        <v>0.3221556544303894</v>
      </c>
      <c r="N23">
        <v>5</v>
      </c>
      <c r="P23" t="s">
        <v>67</v>
      </c>
      <c r="Q23">
        <v>0.14409467577934265</v>
      </c>
      <c r="R23">
        <v>5</v>
      </c>
      <c r="S23">
        <f t="shared" si="0"/>
        <v>6.4441098047680528E-2</v>
      </c>
      <c r="AC23" s="12"/>
    </row>
    <row r="24" spans="1:31">
      <c r="A24" s="12">
        <v>40</v>
      </c>
      <c r="B24" s="12" t="s">
        <v>48</v>
      </c>
      <c r="C24" s="12">
        <v>3</v>
      </c>
      <c r="D24">
        <v>0.50465070255293887</v>
      </c>
      <c r="F24" s="12">
        <v>40</v>
      </c>
      <c r="G24" s="12" t="s">
        <v>48</v>
      </c>
      <c r="H24" s="12">
        <v>3</v>
      </c>
      <c r="I24">
        <v>0.50465070255293887</v>
      </c>
      <c r="L24" t="s">
        <v>67</v>
      </c>
      <c r="M24">
        <v>0.23395772278308868</v>
      </c>
      <c r="N24">
        <v>4</v>
      </c>
      <c r="P24" t="s">
        <v>67</v>
      </c>
      <c r="Q24">
        <v>4.7142732888460159E-2</v>
      </c>
      <c r="R24">
        <v>4</v>
      </c>
      <c r="S24">
        <f t="shared" si="0"/>
        <v>2.357136644423008E-2</v>
      </c>
      <c r="AC24" s="12"/>
    </row>
    <row r="25" spans="1:31">
      <c r="A25" s="12">
        <v>40</v>
      </c>
      <c r="B25" s="12" t="s">
        <v>48</v>
      </c>
      <c r="C25" s="12">
        <v>4</v>
      </c>
      <c r="D25">
        <v>0.74284869539507736</v>
      </c>
      <c r="F25" s="12">
        <v>40</v>
      </c>
      <c r="G25" s="12" t="s">
        <v>48</v>
      </c>
      <c r="H25" s="12">
        <v>4</v>
      </c>
      <c r="I25">
        <v>0.74284869539507736</v>
      </c>
      <c r="L25" t="s">
        <v>67</v>
      </c>
      <c r="M25">
        <v>0.67503470182418823</v>
      </c>
      <c r="N25">
        <v>5</v>
      </c>
      <c r="P25" t="s">
        <v>67</v>
      </c>
      <c r="Q25">
        <v>0.45553496479988098</v>
      </c>
      <c r="R25">
        <v>5</v>
      </c>
      <c r="S25">
        <f t="shared" si="0"/>
        <v>0.20372142948410155</v>
      </c>
      <c r="AC25" s="12"/>
    </row>
    <row r="26" spans="1:31">
      <c r="A26" s="12">
        <v>40</v>
      </c>
      <c r="B26" s="12" t="s">
        <v>48</v>
      </c>
      <c r="C26" s="12">
        <v>4</v>
      </c>
      <c r="D26">
        <v>0.98278634820418154</v>
      </c>
      <c r="F26" s="12">
        <v>40</v>
      </c>
      <c r="G26" s="12" t="s">
        <v>48</v>
      </c>
      <c r="H26" s="12">
        <v>4</v>
      </c>
      <c r="I26">
        <v>0.98278634820418154</v>
      </c>
      <c r="L26" t="s">
        <v>67</v>
      </c>
      <c r="M26">
        <v>0.83993113040924072</v>
      </c>
      <c r="N26">
        <v>5</v>
      </c>
      <c r="P26" t="s">
        <v>67</v>
      </c>
      <c r="Q26">
        <v>0.57789677381515503</v>
      </c>
      <c r="R26">
        <v>5</v>
      </c>
      <c r="S26">
        <f t="shared" si="0"/>
        <v>0.25844329404570143</v>
      </c>
      <c r="AC26" s="12"/>
    </row>
    <row r="27" spans="1:31">
      <c r="A27" s="12">
        <v>40</v>
      </c>
      <c r="B27" s="12" t="s">
        <v>48</v>
      </c>
      <c r="C27" s="12">
        <v>4</v>
      </c>
      <c r="D27">
        <v>0.64696040156162871</v>
      </c>
      <c r="F27" s="12">
        <v>40</v>
      </c>
      <c r="G27" s="12" t="s">
        <v>48</v>
      </c>
      <c r="H27" s="12">
        <v>4</v>
      </c>
      <c r="I27">
        <v>0.64696040156162871</v>
      </c>
      <c r="L27" t="s">
        <v>67</v>
      </c>
      <c r="M27">
        <v>0.56471097469329834</v>
      </c>
      <c r="N27">
        <v>5</v>
      </c>
      <c r="P27" t="s">
        <v>67</v>
      </c>
      <c r="Q27">
        <v>0.19425518810749054</v>
      </c>
      <c r="R27">
        <v>5</v>
      </c>
      <c r="S27">
        <f t="shared" si="0"/>
        <v>8.6873561118071513E-2</v>
      </c>
      <c r="AC27" s="12"/>
    </row>
    <row r="28" spans="1:31">
      <c r="A28" s="12">
        <v>40</v>
      </c>
      <c r="B28" s="12" t="s">
        <v>48</v>
      </c>
      <c r="C28" s="12">
        <v>4</v>
      </c>
      <c r="D28">
        <v>1.0923238066736496</v>
      </c>
      <c r="F28" s="12">
        <v>40</v>
      </c>
      <c r="G28" s="12" t="s">
        <v>48</v>
      </c>
      <c r="H28" s="12">
        <v>4</v>
      </c>
      <c r="I28">
        <v>1.0923238066736496</v>
      </c>
      <c r="L28" t="s">
        <v>68</v>
      </c>
      <c r="M28">
        <v>1.063249945640564</v>
      </c>
      <c r="N28">
        <v>5</v>
      </c>
      <c r="P28" t="s">
        <v>68</v>
      </c>
      <c r="Q28">
        <v>0.44396302103996277</v>
      </c>
      <c r="R28">
        <v>5</v>
      </c>
      <c r="S28">
        <f t="shared" si="0"/>
        <v>0.19854629890830522</v>
      </c>
      <c r="AC28" s="12"/>
    </row>
    <row r="29" spans="1:31">
      <c r="A29" s="12">
        <v>40</v>
      </c>
      <c r="B29" s="12" t="s">
        <v>48</v>
      </c>
      <c r="C29" s="12">
        <v>4</v>
      </c>
      <c r="D29">
        <v>0.67868098159509194</v>
      </c>
      <c r="F29" s="12">
        <v>40</v>
      </c>
      <c r="G29" s="12" t="s">
        <v>48</v>
      </c>
      <c r="H29" s="12">
        <v>4</v>
      </c>
      <c r="I29">
        <v>0.67868098159509194</v>
      </c>
      <c r="L29" t="s">
        <v>68</v>
      </c>
      <c r="M29">
        <v>1.2557662725448608</v>
      </c>
      <c r="N29">
        <v>5</v>
      </c>
      <c r="P29" t="s">
        <v>68</v>
      </c>
      <c r="Q29">
        <v>0.43992674350738525</v>
      </c>
      <c r="R29">
        <v>5</v>
      </c>
      <c r="S29">
        <f t="shared" si="0"/>
        <v>0.19674122072052552</v>
      </c>
      <c r="AC29" s="12"/>
    </row>
    <row r="30" spans="1:31">
      <c r="A30" s="12">
        <v>40</v>
      </c>
      <c r="B30" s="12" t="s">
        <v>48</v>
      </c>
      <c r="C30" s="12">
        <v>5</v>
      </c>
      <c r="D30">
        <v>2.3535479667734402</v>
      </c>
      <c r="F30" s="12">
        <v>40</v>
      </c>
      <c r="G30" t="s">
        <v>69</v>
      </c>
      <c r="H30" s="12">
        <v>0</v>
      </c>
      <c r="I30">
        <v>7.2505744833486166E-2</v>
      </c>
      <c r="L30" t="s">
        <v>68</v>
      </c>
      <c r="M30">
        <v>0.56891816854476929</v>
      </c>
      <c r="N30">
        <v>5</v>
      </c>
      <c r="P30" t="s">
        <v>68</v>
      </c>
      <c r="Q30">
        <v>3.7242170423269272E-2</v>
      </c>
      <c r="R30">
        <v>5</v>
      </c>
      <c r="S30">
        <f t="shared" si="0"/>
        <v>1.665520493921244E-2</v>
      </c>
      <c r="AC30" s="12"/>
    </row>
    <row r="31" spans="1:31">
      <c r="A31" s="12">
        <v>40</v>
      </c>
      <c r="B31" s="12" t="s">
        <v>48</v>
      </c>
      <c r="C31" s="12">
        <v>5</v>
      </c>
      <c r="D31">
        <v>1.5590039696860336</v>
      </c>
      <c r="F31" s="12">
        <v>40</v>
      </c>
      <c r="G31" t="s">
        <v>69</v>
      </c>
      <c r="H31" s="12">
        <v>0</v>
      </c>
      <c r="I31">
        <v>0.33714376020650061</v>
      </c>
      <c r="L31" t="s">
        <v>68</v>
      </c>
      <c r="M31">
        <v>0.63021701574325562</v>
      </c>
      <c r="N31">
        <v>5</v>
      </c>
      <c r="P31" t="s">
        <v>68</v>
      </c>
      <c r="Q31">
        <v>0.22765025496482849</v>
      </c>
      <c r="R31">
        <v>5</v>
      </c>
      <c r="S31">
        <f t="shared" si="0"/>
        <v>0.1018082890393031</v>
      </c>
      <c r="AC31" s="12"/>
      <c r="AE31" s="12"/>
    </row>
    <row r="32" spans="1:31">
      <c r="A32" s="12">
        <v>40</v>
      </c>
      <c r="B32" s="12" t="s">
        <v>48</v>
      </c>
      <c r="C32" s="12">
        <v>5</v>
      </c>
      <c r="D32">
        <v>1.7322266329844822</v>
      </c>
      <c r="F32" s="12">
        <v>40</v>
      </c>
      <c r="G32" t="s">
        <v>69</v>
      </c>
      <c r="H32" s="12">
        <v>0</v>
      </c>
      <c r="I32">
        <v>0.86029258547524468</v>
      </c>
      <c r="L32" t="s">
        <v>68</v>
      </c>
      <c r="M32">
        <v>0.82872003316879272</v>
      </c>
      <c r="N32">
        <v>5</v>
      </c>
      <c r="P32" t="s">
        <v>68</v>
      </c>
      <c r="Q32">
        <v>0.19757628440856934</v>
      </c>
      <c r="R32">
        <v>5</v>
      </c>
      <c r="S32">
        <f t="shared" si="0"/>
        <v>8.8358800535878565E-2</v>
      </c>
      <c r="AC32" s="12"/>
      <c r="AE32" s="12"/>
    </row>
    <row r="33" spans="1:31">
      <c r="A33" s="12">
        <v>40</v>
      </c>
      <c r="B33" s="12" t="s">
        <v>48</v>
      </c>
      <c r="C33" s="12">
        <v>5</v>
      </c>
      <c r="D33">
        <v>1.0171133354859543</v>
      </c>
      <c r="F33" s="12">
        <v>40</v>
      </c>
      <c r="G33" t="s">
        <v>69</v>
      </c>
      <c r="H33" s="12">
        <v>0</v>
      </c>
      <c r="I33">
        <v>0.46355592029585174</v>
      </c>
      <c r="L33" t="s">
        <v>70</v>
      </c>
      <c r="M33">
        <v>0.43337449431419373</v>
      </c>
      <c r="N33">
        <v>4</v>
      </c>
      <c r="P33" t="s">
        <v>70</v>
      </c>
      <c r="Q33">
        <v>0.32795152068138123</v>
      </c>
      <c r="R33">
        <v>4</v>
      </c>
      <c r="S33">
        <f t="shared" si="0"/>
        <v>0.16397576034069061</v>
      </c>
      <c r="AC33" s="12"/>
      <c r="AE33" s="12"/>
    </row>
    <row r="34" spans="1:31">
      <c r="A34" s="12">
        <v>40</v>
      </c>
      <c r="B34" s="12" t="s">
        <v>48</v>
      </c>
      <c r="C34" s="12">
        <v>5</v>
      </c>
      <c r="D34">
        <v>1.0850654701950371</v>
      </c>
      <c r="F34" s="12">
        <v>40</v>
      </c>
      <c r="G34" t="s">
        <v>69</v>
      </c>
      <c r="H34" s="12">
        <v>1</v>
      </c>
      <c r="I34">
        <v>0.70322336298404198</v>
      </c>
      <c r="J34" s="12"/>
      <c r="L34" t="s">
        <v>70</v>
      </c>
      <c r="M34">
        <v>0.49551728367805481</v>
      </c>
      <c r="N34">
        <v>5</v>
      </c>
      <c r="P34" t="s">
        <v>70</v>
      </c>
      <c r="Q34">
        <v>0.38582837581634521</v>
      </c>
      <c r="R34">
        <v>5</v>
      </c>
      <c r="S34">
        <f t="shared" si="0"/>
        <v>0.17254769519473676</v>
      </c>
      <c r="AC34" s="12"/>
      <c r="AE34" s="12"/>
    </row>
    <row r="35" spans="1:31">
      <c r="A35" s="12">
        <v>40</v>
      </c>
      <c r="B35" t="s">
        <v>69</v>
      </c>
      <c r="C35" s="12">
        <v>0</v>
      </c>
      <c r="D35">
        <v>7.2505744833486166E-2</v>
      </c>
      <c r="F35" s="12">
        <v>40</v>
      </c>
      <c r="G35" t="s">
        <v>69</v>
      </c>
      <c r="H35" s="12">
        <v>1</v>
      </c>
      <c r="I35">
        <v>0.19634792852935401</v>
      </c>
      <c r="J35" s="12"/>
      <c r="L35" t="s">
        <v>70</v>
      </c>
      <c r="M35">
        <v>0.38644447922706604</v>
      </c>
      <c r="N35">
        <v>5</v>
      </c>
      <c r="P35" t="s">
        <v>70</v>
      </c>
      <c r="Q35">
        <v>0.26139926910400391</v>
      </c>
      <c r="R35">
        <v>5</v>
      </c>
      <c r="S35">
        <f t="shared" ref="S35:S47" si="1">+Q35/SQRT(R35)</f>
        <v>0.11690130699706265</v>
      </c>
      <c r="AC35" s="12"/>
      <c r="AE35" s="12"/>
    </row>
    <row r="36" spans="1:31">
      <c r="A36" s="12">
        <v>40</v>
      </c>
      <c r="B36" t="s">
        <v>69</v>
      </c>
      <c r="C36" s="12">
        <v>0</v>
      </c>
      <c r="D36">
        <v>0.33714376020650061</v>
      </c>
      <c r="F36" s="12">
        <v>40</v>
      </c>
      <c r="G36" t="s">
        <v>69</v>
      </c>
      <c r="H36" s="12">
        <v>1</v>
      </c>
      <c r="I36">
        <v>0.21789407289894686</v>
      </c>
      <c r="J36" s="12"/>
      <c r="L36" t="s">
        <v>70</v>
      </c>
      <c r="M36">
        <v>0.4390254020690918</v>
      </c>
      <c r="N36">
        <v>5</v>
      </c>
      <c r="P36" t="s">
        <v>70</v>
      </c>
      <c r="Q36">
        <v>0.13338801264762878</v>
      </c>
      <c r="R36">
        <v>5</v>
      </c>
      <c r="S36">
        <f t="shared" si="1"/>
        <v>5.965293273273993E-2</v>
      </c>
      <c r="AC36" s="12"/>
      <c r="AE36" s="12"/>
    </row>
    <row r="37" spans="1:31">
      <c r="A37" s="12">
        <v>40</v>
      </c>
      <c r="B37" t="s">
        <v>69</v>
      </c>
      <c r="C37" s="12">
        <v>0</v>
      </c>
      <c r="D37">
        <v>0.86029258547524468</v>
      </c>
      <c r="F37" s="12">
        <v>40</v>
      </c>
      <c r="G37" t="s">
        <v>69</v>
      </c>
      <c r="H37" s="12">
        <v>1</v>
      </c>
      <c r="I37">
        <v>1.0785720993252219</v>
      </c>
      <c r="L37" t="s">
        <v>70</v>
      </c>
      <c r="M37">
        <v>0.42848524451255798</v>
      </c>
      <c r="N37">
        <v>5</v>
      </c>
      <c r="P37" t="s">
        <v>70</v>
      </c>
      <c r="Q37">
        <v>0.16119098663330078</v>
      </c>
      <c r="R37">
        <v>5</v>
      </c>
      <c r="S37">
        <f t="shared" si="1"/>
        <v>7.2086800694464104E-2</v>
      </c>
      <c r="AC37" s="12"/>
      <c r="AE37" s="12"/>
    </row>
    <row r="38" spans="1:31">
      <c r="A38" s="12">
        <v>40</v>
      </c>
      <c r="B38" t="s">
        <v>69</v>
      </c>
      <c r="C38" s="12">
        <v>0</v>
      </c>
      <c r="D38">
        <v>0.46355592029585174</v>
      </c>
      <c r="F38" s="12">
        <v>40</v>
      </c>
      <c r="G38" t="s">
        <v>69</v>
      </c>
      <c r="H38" s="12">
        <v>1</v>
      </c>
      <c r="I38">
        <v>0.28154890465905585</v>
      </c>
      <c r="L38" t="s">
        <v>71</v>
      </c>
      <c r="M38">
        <v>0.6387907862663269</v>
      </c>
      <c r="N38">
        <v>5</v>
      </c>
      <c r="P38" t="s">
        <v>71</v>
      </c>
      <c r="Q38">
        <v>0.14899297058582306</v>
      </c>
      <c r="R38">
        <v>5</v>
      </c>
      <c r="S38">
        <f t="shared" si="1"/>
        <v>6.6631682079905399E-2</v>
      </c>
      <c r="AC38" s="12"/>
      <c r="AE38" s="12"/>
    </row>
    <row r="39" spans="1:31">
      <c r="A39" s="12">
        <v>40</v>
      </c>
      <c r="B39" t="s">
        <v>69</v>
      </c>
      <c r="C39" s="12">
        <v>1</v>
      </c>
      <c r="D39">
        <v>0.70322336298404198</v>
      </c>
      <c r="F39" s="12">
        <v>40</v>
      </c>
      <c r="G39" t="s">
        <v>69</v>
      </c>
      <c r="H39" s="12">
        <v>2</v>
      </c>
      <c r="I39">
        <v>2.591792656587473E-2</v>
      </c>
      <c r="L39" t="s">
        <v>71</v>
      </c>
      <c r="M39">
        <v>1.0144209861755371</v>
      </c>
      <c r="N39">
        <v>5</v>
      </c>
      <c r="P39" t="s">
        <v>71</v>
      </c>
      <c r="Q39">
        <v>0.19936820864677429</v>
      </c>
      <c r="R39">
        <v>5</v>
      </c>
      <c r="S39">
        <f t="shared" si="1"/>
        <v>8.9160173417309724E-2</v>
      </c>
      <c r="AC39" s="12"/>
      <c r="AE39" s="12"/>
    </row>
    <row r="40" spans="1:31">
      <c r="A40" s="12">
        <v>40</v>
      </c>
      <c r="B40" t="s">
        <v>69</v>
      </c>
      <c r="C40" s="12">
        <v>1</v>
      </c>
      <c r="D40">
        <v>0.19634792852935401</v>
      </c>
      <c r="F40" s="12">
        <v>40</v>
      </c>
      <c r="G40" t="s">
        <v>69</v>
      </c>
      <c r="H40" s="12">
        <v>2</v>
      </c>
      <c r="I40">
        <v>0.41077468519499577</v>
      </c>
      <c r="L40" t="s">
        <v>71</v>
      </c>
      <c r="M40">
        <v>0.64359152317047119</v>
      </c>
      <c r="N40">
        <v>5</v>
      </c>
      <c r="P40" t="s">
        <v>71</v>
      </c>
      <c r="Q40">
        <v>0.18690155446529388</v>
      </c>
      <c r="R40">
        <v>5</v>
      </c>
      <c r="S40">
        <f t="shared" si="1"/>
        <v>8.3584916176955293E-2</v>
      </c>
      <c r="AC40" s="12"/>
      <c r="AE40" s="12"/>
    </row>
    <row r="41" spans="1:31">
      <c r="A41" s="12">
        <v>40</v>
      </c>
      <c r="B41" t="s">
        <v>69</v>
      </c>
      <c r="C41" s="12">
        <v>1</v>
      </c>
      <c r="D41">
        <v>0.21789407289894686</v>
      </c>
      <c r="F41" s="12">
        <v>40</v>
      </c>
      <c r="G41" t="s">
        <v>69</v>
      </c>
      <c r="H41" s="12">
        <v>2</v>
      </c>
      <c r="I41">
        <v>0.23845297345156488</v>
      </c>
      <c r="L41" t="s">
        <v>71</v>
      </c>
      <c r="M41">
        <v>0.87470567226409912</v>
      </c>
      <c r="N41">
        <v>5</v>
      </c>
      <c r="P41" t="s">
        <v>71</v>
      </c>
      <c r="Q41">
        <v>0.12843918800354004</v>
      </c>
      <c r="R41">
        <v>5</v>
      </c>
      <c r="S41">
        <f t="shared" si="1"/>
        <v>5.7439751070158203E-2</v>
      </c>
      <c r="AC41" s="12"/>
      <c r="AE41" s="12"/>
    </row>
    <row r="42" spans="1:31">
      <c r="A42" s="12">
        <v>40</v>
      </c>
      <c r="B42" t="s">
        <v>69</v>
      </c>
      <c r="C42" s="12">
        <v>1</v>
      </c>
      <c r="D42">
        <v>1.0785720993252219</v>
      </c>
      <c r="F42" s="12">
        <v>40</v>
      </c>
      <c r="G42" t="s">
        <v>69</v>
      </c>
      <c r="H42" s="12">
        <v>2</v>
      </c>
      <c r="I42">
        <v>0.6711210008288746</v>
      </c>
      <c r="L42" t="s">
        <v>71</v>
      </c>
      <c r="M42">
        <v>0.72199654579162598</v>
      </c>
      <c r="N42">
        <v>5</v>
      </c>
      <c r="P42" t="s">
        <v>71</v>
      </c>
      <c r="Q42">
        <v>0.30628502368927002</v>
      </c>
      <c r="R42">
        <v>5</v>
      </c>
      <c r="S42">
        <f t="shared" si="1"/>
        <v>0.13697482669186822</v>
      </c>
      <c r="AC42" s="12"/>
      <c r="AE42" s="12"/>
    </row>
    <row r="43" spans="1:31">
      <c r="A43" s="12">
        <v>40</v>
      </c>
      <c r="B43" t="s">
        <v>69</v>
      </c>
      <c r="C43" s="12">
        <v>1</v>
      </c>
      <c r="D43">
        <v>0.28154890465905585</v>
      </c>
      <c r="F43" s="12">
        <v>40</v>
      </c>
      <c r="G43" t="s">
        <v>69</v>
      </c>
      <c r="H43" s="12">
        <v>2</v>
      </c>
      <c r="I43">
        <v>0.58595574477239731</v>
      </c>
      <c r="J43" s="5"/>
      <c r="L43" t="s">
        <v>72</v>
      </c>
      <c r="M43">
        <v>0.59611845016479492</v>
      </c>
      <c r="N43">
        <v>5</v>
      </c>
      <c r="P43" t="s">
        <v>72</v>
      </c>
      <c r="Q43">
        <v>0.36472746729850769</v>
      </c>
      <c r="R43">
        <v>5</v>
      </c>
      <c r="S43">
        <f t="shared" si="1"/>
        <v>0.16311108202815894</v>
      </c>
      <c r="AC43" s="12"/>
      <c r="AE43" s="12"/>
    </row>
    <row r="44" spans="1:31">
      <c r="A44" s="12">
        <v>40</v>
      </c>
      <c r="B44" t="s">
        <v>69</v>
      </c>
      <c r="C44" s="12">
        <v>2</v>
      </c>
      <c r="D44">
        <v>2.591792656587473E-2</v>
      </c>
      <c r="E44">
        <v>2.591792656587473E-2</v>
      </c>
      <c r="F44" s="12">
        <v>40</v>
      </c>
      <c r="G44" t="s">
        <v>69</v>
      </c>
      <c r="H44" s="12">
        <v>3</v>
      </c>
      <c r="I44">
        <v>0.52637955307869377</v>
      </c>
      <c r="J44" s="5"/>
      <c r="L44" t="s">
        <v>72</v>
      </c>
      <c r="M44">
        <v>0.3425765335559845</v>
      </c>
      <c r="N44">
        <v>5</v>
      </c>
      <c r="P44" t="s">
        <v>72</v>
      </c>
      <c r="Q44">
        <v>0.25527879595756531</v>
      </c>
      <c r="R44">
        <v>5</v>
      </c>
      <c r="S44">
        <f t="shared" si="1"/>
        <v>0.1141641481950829</v>
      </c>
      <c r="AC44" s="12"/>
      <c r="AE44" s="12"/>
    </row>
    <row r="45" spans="1:31">
      <c r="A45" s="12">
        <v>40</v>
      </c>
      <c r="B45" t="s">
        <v>69</v>
      </c>
      <c r="C45" s="12">
        <v>2</v>
      </c>
      <c r="D45">
        <v>0.41077468519499577</v>
      </c>
      <c r="E45">
        <v>0.41077468519499577</v>
      </c>
      <c r="F45" s="12">
        <v>40</v>
      </c>
      <c r="G45" t="s">
        <v>69</v>
      </c>
      <c r="H45" s="12">
        <v>3</v>
      </c>
      <c r="I45">
        <v>0.26268168816764931</v>
      </c>
      <c r="J45" s="5"/>
      <c r="L45" t="s">
        <v>72</v>
      </c>
      <c r="M45">
        <v>0.67826271057128906</v>
      </c>
      <c r="N45">
        <v>5</v>
      </c>
      <c r="P45" t="s">
        <v>72</v>
      </c>
      <c r="Q45">
        <v>0.43543326854705811</v>
      </c>
      <c r="R45">
        <v>5</v>
      </c>
      <c r="S45">
        <f t="shared" si="1"/>
        <v>0.19473167762722859</v>
      </c>
      <c r="AC45" s="12"/>
      <c r="AE45" s="12"/>
    </row>
    <row r="46" spans="1:31">
      <c r="A46" s="12">
        <v>40</v>
      </c>
      <c r="B46" t="s">
        <v>69</v>
      </c>
      <c r="C46" s="12">
        <v>2</v>
      </c>
      <c r="D46">
        <v>0.23845297345156488</v>
      </c>
      <c r="E46">
        <v>0.23845297345156488</v>
      </c>
      <c r="F46" s="12">
        <v>40</v>
      </c>
      <c r="G46" t="s">
        <v>69</v>
      </c>
      <c r="H46" s="12">
        <v>3</v>
      </c>
      <c r="I46">
        <v>0.60745140388768892</v>
      </c>
      <c r="J46" s="12"/>
      <c r="L46" t="s">
        <v>72</v>
      </c>
      <c r="M46">
        <v>0.76687270402908325</v>
      </c>
      <c r="N46">
        <v>5</v>
      </c>
      <c r="P46" t="s">
        <v>72</v>
      </c>
      <c r="Q46">
        <v>0.36428806185722351</v>
      </c>
      <c r="R46">
        <v>5</v>
      </c>
      <c r="S46">
        <f t="shared" si="1"/>
        <v>0.16291457394087999</v>
      </c>
      <c r="AC46" s="12"/>
      <c r="AE46" s="12"/>
    </row>
    <row r="47" spans="1:31">
      <c r="A47" s="12">
        <v>40</v>
      </c>
      <c r="B47" t="s">
        <v>69</v>
      </c>
      <c r="C47" s="12">
        <v>2</v>
      </c>
      <c r="D47">
        <v>0.6711210008288746</v>
      </c>
      <c r="E47">
        <v>0.6711210008288746</v>
      </c>
      <c r="F47" s="12">
        <v>40</v>
      </c>
      <c r="G47" t="s">
        <v>69</v>
      </c>
      <c r="H47" s="12">
        <v>3</v>
      </c>
      <c r="I47">
        <v>0.42074556113433004</v>
      </c>
      <c r="J47" s="12"/>
      <c r="L47" t="s">
        <v>72</v>
      </c>
      <c r="M47">
        <v>0.68908751010894775</v>
      </c>
      <c r="N47">
        <v>4</v>
      </c>
      <c r="P47" t="s">
        <v>72</v>
      </c>
      <c r="Q47">
        <v>0.24780064821243286</v>
      </c>
      <c r="R47">
        <v>4</v>
      </c>
      <c r="S47">
        <f t="shared" si="1"/>
        <v>0.12390032410621643</v>
      </c>
      <c r="AC47" s="12"/>
      <c r="AE47" s="12"/>
    </row>
    <row r="48" spans="1:31">
      <c r="A48" s="12">
        <v>40</v>
      </c>
      <c r="B48" t="s">
        <v>69</v>
      </c>
      <c r="C48" s="12">
        <v>2</v>
      </c>
      <c r="D48">
        <v>0.58595574477239731</v>
      </c>
      <c r="E48">
        <v>0.58595574477239731</v>
      </c>
      <c r="F48" s="12">
        <v>40</v>
      </c>
      <c r="G48" t="s">
        <v>69</v>
      </c>
      <c r="H48" s="12">
        <v>3</v>
      </c>
      <c r="I48">
        <v>0.3778688359136877</v>
      </c>
      <c r="J48" s="12"/>
      <c r="L48" t="s">
        <v>73</v>
      </c>
      <c r="M48">
        <v>0.64548134803771973</v>
      </c>
      <c r="N48">
        <v>147</v>
      </c>
      <c r="P48" t="s">
        <v>73</v>
      </c>
      <c r="Q48">
        <v>0.34722453355789185</v>
      </c>
      <c r="R48">
        <v>147</v>
      </c>
      <c r="AC48" s="12"/>
      <c r="AE48" s="12"/>
    </row>
    <row r="49" spans="1:42">
      <c r="A49" s="12">
        <v>40</v>
      </c>
      <c r="B49" t="s">
        <v>69</v>
      </c>
      <c r="C49" s="12">
        <v>3</v>
      </c>
      <c r="D49">
        <v>0.52637955307869377</v>
      </c>
      <c r="F49" s="12">
        <v>40</v>
      </c>
      <c r="G49" t="s">
        <v>69</v>
      </c>
      <c r="H49" s="12">
        <v>4</v>
      </c>
      <c r="I49">
        <v>0.333721974808387</v>
      </c>
      <c r="J49" s="12"/>
      <c r="AC49" s="12"/>
      <c r="AE49" s="12"/>
    </row>
    <row r="50" spans="1:42">
      <c r="A50" s="12">
        <v>40</v>
      </c>
      <c r="B50" t="s">
        <v>69</v>
      </c>
      <c r="C50" s="12">
        <v>3</v>
      </c>
      <c r="D50">
        <v>0.26268168816764931</v>
      </c>
      <c r="F50" s="12">
        <v>40</v>
      </c>
      <c r="G50" t="s">
        <v>69</v>
      </c>
      <c r="H50" s="12">
        <v>4</v>
      </c>
      <c r="I50">
        <v>0.42868053445458199</v>
      </c>
      <c r="L50" t="s">
        <v>74</v>
      </c>
    </row>
    <row r="51" spans="1:42">
      <c r="A51" s="12">
        <v>40</v>
      </c>
      <c r="B51" t="s">
        <v>69</v>
      </c>
      <c r="C51" s="12">
        <v>3</v>
      </c>
      <c r="D51">
        <v>0.60745140388768892</v>
      </c>
      <c r="F51" s="12">
        <v>40</v>
      </c>
      <c r="G51" t="s">
        <v>69</v>
      </c>
      <c r="H51" s="12">
        <v>4</v>
      </c>
      <c r="I51">
        <v>0.70277454726698785</v>
      </c>
      <c r="L51" t="s">
        <v>75</v>
      </c>
    </row>
    <row r="52" spans="1:42">
      <c r="A52" s="12">
        <v>40</v>
      </c>
      <c r="B52" t="s">
        <v>69</v>
      </c>
      <c r="C52" s="12">
        <v>3</v>
      </c>
      <c r="D52">
        <v>0.42074556113433004</v>
      </c>
      <c r="F52" s="12">
        <v>40</v>
      </c>
      <c r="G52" t="s">
        <v>69</v>
      </c>
      <c r="H52" s="12">
        <v>4</v>
      </c>
      <c r="I52">
        <v>0.29640181976931207</v>
      </c>
      <c r="L52" t="s">
        <v>76</v>
      </c>
    </row>
    <row r="53" spans="1:42">
      <c r="A53" s="12">
        <v>40</v>
      </c>
      <c r="B53" t="s">
        <v>69</v>
      </c>
      <c r="C53" s="12">
        <v>3</v>
      </c>
      <c r="D53">
        <v>0.3778688359136877</v>
      </c>
      <c r="F53" s="12">
        <v>40</v>
      </c>
      <c r="G53" t="s">
        <v>69</v>
      </c>
      <c r="H53" s="12">
        <v>4</v>
      </c>
      <c r="I53">
        <v>0.38084727516469535</v>
      </c>
      <c r="M53" t="s">
        <v>77</v>
      </c>
      <c r="N53" t="s">
        <v>78</v>
      </c>
      <c r="O53" t="s">
        <v>79</v>
      </c>
      <c r="P53" t="s">
        <v>80</v>
      </c>
      <c r="Q53" t="s">
        <v>81</v>
      </c>
      <c r="R53" t="s">
        <v>82</v>
      </c>
      <c r="S53" t="s">
        <v>83</v>
      </c>
      <c r="T53" t="s">
        <v>84</v>
      </c>
      <c r="U53" t="s">
        <v>85</v>
      </c>
      <c r="V53" t="s">
        <v>86</v>
      </c>
      <c r="W53" t="s">
        <v>87</v>
      </c>
      <c r="X53" t="s">
        <v>88</v>
      </c>
      <c r="Y53" t="s">
        <v>89</v>
      </c>
      <c r="Z53" t="s">
        <v>90</v>
      </c>
      <c r="AA53" t="s">
        <v>91</v>
      </c>
      <c r="AB53" t="s">
        <v>92</v>
      </c>
      <c r="AG53" t="s">
        <v>93</v>
      </c>
      <c r="AH53" t="s">
        <v>94</v>
      </c>
      <c r="AI53" t="s">
        <v>95</v>
      </c>
      <c r="AJ53" t="s">
        <v>96</v>
      </c>
      <c r="AK53" t="s">
        <v>97</v>
      </c>
      <c r="AL53" t="s">
        <v>98</v>
      </c>
      <c r="AM53" t="s">
        <v>99</v>
      </c>
      <c r="AN53" t="s">
        <v>100</v>
      </c>
      <c r="AO53" t="s">
        <v>101</v>
      </c>
      <c r="AP53" t="s">
        <v>102</v>
      </c>
    </row>
    <row r="54" spans="1:42">
      <c r="A54" s="12">
        <v>40</v>
      </c>
      <c r="B54" t="s">
        <v>69</v>
      </c>
      <c r="C54" s="12">
        <v>4</v>
      </c>
      <c r="D54">
        <v>0.333721974808387</v>
      </c>
      <c r="F54" s="12">
        <v>25</v>
      </c>
      <c r="G54" t="s">
        <v>48</v>
      </c>
      <c r="H54" s="16">
        <v>0</v>
      </c>
      <c r="I54">
        <v>0.86234429894602382</v>
      </c>
      <c r="M54" t="s">
        <v>103</v>
      </c>
      <c r="N54" t="s">
        <v>104</v>
      </c>
      <c r="O54" t="s">
        <v>105</v>
      </c>
      <c r="P54" t="s">
        <v>106</v>
      </c>
      <c r="Q54" t="s">
        <v>107</v>
      </c>
      <c r="R54" t="s">
        <v>108</v>
      </c>
      <c r="S54" t="s">
        <v>109</v>
      </c>
      <c r="T54" t="s">
        <v>110</v>
      </c>
      <c r="U54" t="s">
        <v>111</v>
      </c>
      <c r="V54" t="s">
        <v>112</v>
      </c>
      <c r="W54" t="s">
        <v>113</v>
      </c>
      <c r="X54" t="s">
        <v>114</v>
      </c>
      <c r="Y54" t="s">
        <v>115</v>
      </c>
      <c r="Z54" t="s">
        <v>116</v>
      </c>
      <c r="AA54" t="s">
        <v>117</v>
      </c>
      <c r="AB54" t="s">
        <v>118</v>
      </c>
      <c r="AG54" t="s">
        <v>119</v>
      </c>
      <c r="AH54" t="s">
        <v>120</v>
      </c>
      <c r="AI54" t="s">
        <v>121</v>
      </c>
      <c r="AJ54" t="s">
        <v>122</v>
      </c>
      <c r="AK54" t="s">
        <v>123</v>
      </c>
      <c r="AL54" t="s">
        <v>124</v>
      </c>
      <c r="AM54" t="s">
        <v>125</v>
      </c>
      <c r="AN54" t="s">
        <v>126</v>
      </c>
      <c r="AO54" t="s">
        <v>127</v>
      </c>
      <c r="AP54" t="s">
        <v>128</v>
      </c>
    </row>
    <row r="55" spans="1:42">
      <c r="A55" s="12">
        <v>40</v>
      </c>
      <c r="B55" t="s">
        <v>69</v>
      </c>
      <c r="C55" s="12">
        <v>4</v>
      </c>
      <c r="D55">
        <v>0.42868053445458199</v>
      </c>
      <c r="F55" s="12">
        <v>25</v>
      </c>
      <c r="G55" t="s">
        <v>48</v>
      </c>
      <c r="H55" s="16">
        <v>0</v>
      </c>
      <c r="I55">
        <v>0.50029170572464299</v>
      </c>
      <c r="L55" t="s">
        <v>129</v>
      </c>
      <c r="N55">
        <v>0.94377762079238892</v>
      </c>
      <c r="O55">
        <v>0.41819161176681519</v>
      </c>
      <c r="P55">
        <v>0.35654419660568237</v>
      </c>
      <c r="Q55">
        <v>0.72705167531967163</v>
      </c>
      <c r="R55">
        <v>0.12058144807815552</v>
      </c>
      <c r="S55">
        <v>5.3749166429042816E-2</v>
      </c>
      <c r="T55">
        <v>0.93391430377960205</v>
      </c>
      <c r="U55">
        <v>0.51152938604354858</v>
      </c>
      <c r="V55">
        <v>0.5843539834022522</v>
      </c>
      <c r="W55">
        <v>0.10401556640863419</v>
      </c>
      <c r="X55">
        <v>1.1865966022014618E-2</v>
      </c>
      <c r="Y55">
        <v>0.59505766630172729</v>
      </c>
      <c r="Z55">
        <v>0.78434038162231445</v>
      </c>
      <c r="AA55">
        <v>0.53655660152435303</v>
      </c>
      <c r="AB55">
        <v>0.27413052320480347</v>
      </c>
      <c r="AG55">
        <v>0.81144332885742188</v>
      </c>
      <c r="AH55">
        <v>0.15612152218818665</v>
      </c>
      <c r="AI55">
        <v>0.82611560821533203</v>
      </c>
      <c r="AJ55">
        <v>0.42265257239341736</v>
      </c>
      <c r="AK55">
        <v>0.88230353593826294</v>
      </c>
      <c r="AL55">
        <v>0.67600828409194946</v>
      </c>
      <c r="AM55">
        <v>0.14184653759002686</v>
      </c>
      <c r="AN55">
        <v>0.94461071491241455</v>
      </c>
      <c r="AO55">
        <v>0.73144340515136719</v>
      </c>
      <c r="AP55">
        <v>0.98041296005249023</v>
      </c>
    </row>
    <row r="56" spans="1:42">
      <c r="A56" s="12">
        <v>40</v>
      </c>
      <c r="B56" t="s">
        <v>69</v>
      </c>
      <c r="C56" s="12">
        <v>4</v>
      </c>
      <c r="D56">
        <v>0.70277454726698785</v>
      </c>
      <c r="F56" s="12">
        <v>25</v>
      </c>
      <c r="G56" t="s">
        <v>48</v>
      </c>
      <c r="H56" s="16">
        <v>0</v>
      </c>
      <c r="I56">
        <v>0.38644619137977776</v>
      </c>
      <c r="J56" s="5"/>
      <c r="L56" t="s">
        <v>129</v>
      </c>
      <c r="M56">
        <v>0.94377762079238892</v>
      </c>
      <c r="O56">
        <v>0.44954219460487366</v>
      </c>
      <c r="P56">
        <v>0.38560649752616882</v>
      </c>
      <c r="Q56">
        <v>0.69510835409164429</v>
      </c>
      <c r="R56">
        <v>0.13421998918056488</v>
      </c>
      <c r="S56">
        <v>6.077301874756813E-2</v>
      </c>
      <c r="T56">
        <v>0.98504155874252319</v>
      </c>
      <c r="U56">
        <v>0.48210114240646362</v>
      </c>
      <c r="V56">
        <v>0.62426209449768066</v>
      </c>
      <c r="W56">
        <v>9.5778055489063263E-2</v>
      </c>
      <c r="X56">
        <v>1.0731027461588383E-2</v>
      </c>
      <c r="Y56">
        <v>0.63282132148742676</v>
      </c>
      <c r="Z56">
        <v>0.83028823137283325</v>
      </c>
      <c r="AA56">
        <v>0.50833988189697266</v>
      </c>
      <c r="AB56">
        <v>0.29893544316291809</v>
      </c>
      <c r="AG56">
        <v>0.85818982124328613</v>
      </c>
      <c r="AH56">
        <v>0.14498588442802429</v>
      </c>
      <c r="AI56">
        <v>0.86847269535064697</v>
      </c>
      <c r="AJ56">
        <v>0.39618900418281555</v>
      </c>
      <c r="AK56">
        <v>0.84144526720046997</v>
      </c>
      <c r="AL56">
        <v>0.71863025426864624</v>
      </c>
      <c r="AM56">
        <v>0.15724039077758789</v>
      </c>
      <c r="AN56">
        <v>0.99621313810348511</v>
      </c>
      <c r="AO56">
        <v>0.69533294439315796</v>
      </c>
      <c r="AP56">
        <v>0.95862478017807007</v>
      </c>
    </row>
    <row r="57" spans="1:42">
      <c r="A57" s="12">
        <v>40</v>
      </c>
      <c r="B57" t="s">
        <v>69</v>
      </c>
      <c r="C57" s="12">
        <v>4</v>
      </c>
      <c r="D57">
        <v>0.29640181976931207</v>
      </c>
      <c r="F57" s="12">
        <v>25</v>
      </c>
      <c r="G57" t="s">
        <v>48</v>
      </c>
      <c r="H57" s="16">
        <v>0</v>
      </c>
      <c r="I57">
        <v>0.97231971190527078</v>
      </c>
      <c r="J57" s="5"/>
      <c r="L57" t="s">
        <v>129</v>
      </c>
      <c r="M57">
        <v>0.41819161176681519</v>
      </c>
      <c r="N57">
        <v>0.44954219460487366</v>
      </c>
      <c r="P57">
        <v>0.8912162184715271</v>
      </c>
      <c r="Q57">
        <v>0.26819497346878052</v>
      </c>
      <c r="R57">
        <v>0.4322928786277771</v>
      </c>
      <c r="S57">
        <v>0.24417528510093689</v>
      </c>
      <c r="T57">
        <v>0.45222574472427368</v>
      </c>
      <c r="U57">
        <v>0.15715032815933228</v>
      </c>
      <c r="V57">
        <v>0.74702161550521851</v>
      </c>
      <c r="W57">
        <v>1.7046783119440079E-2</v>
      </c>
      <c r="X57">
        <v>9.6285116160288453E-4</v>
      </c>
      <c r="Y57">
        <v>0.74780476093292236</v>
      </c>
      <c r="Z57">
        <v>0.56098079681396484</v>
      </c>
      <c r="AA57">
        <v>0.17035669088363647</v>
      </c>
      <c r="AB57">
        <v>0.75046861171722412</v>
      </c>
      <c r="AG57">
        <v>0.54290890693664551</v>
      </c>
      <c r="AH57">
        <v>3.0055509880185127E-2</v>
      </c>
      <c r="AI57">
        <v>0.53502631187438965</v>
      </c>
      <c r="AJ57">
        <v>0.11886407434940338</v>
      </c>
      <c r="AK57">
        <v>0.35404714941978455</v>
      </c>
      <c r="AL57">
        <v>0.66242563724517822</v>
      </c>
      <c r="AM57">
        <v>0.48229771852493286</v>
      </c>
      <c r="AN57">
        <v>0.44811621308326721</v>
      </c>
      <c r="AO57">
        <v>0.26662725210189819</v>
      </c>
      <c r="AP57">
        <v>0.42721134424209595</v>
      </c>
    </row>
    <row r="58" spans="1:42">
      <c r="A58" s="12">
        <v>40</v>
      </c>
      <c r="B58" t="s">
        <v>69</v>
      </c>
      <c r="C58" s="12">
        <v>4</v>
      </c>
      <c r="D58">
        <v>0.38084727516469535</v>
      </c>
      <c r="F58" s="12">
        <v>25</v>
      </c>
      <c r="G58" t="s">
        <v>48</v>
      </c>
      <c r="H58" s="16">
        <v>0</v>
      </c>
      <c r="I58">
        <v>0.74752736744321613</v>
      </c>
      <c r="J58" s="5"/>
      <c r="L58" t="s">
        <v>129</v>
      </c>
      <c r="M58">
        <v>0.35654419660568237</v>
      </c>
      <c r="N58">
        <v>0.38560649752616882</v>
      </c>
      <c r="O58">
        <v>0.8912162184715271</v>
      </c>
      <c r="Q58">
        <v>0.22294996678829193</v>
      </c>
      <c r="R58">
        <v>0.49830543994903564</v>
      </c>
      <c r="S58">
        <v>0.28898602724075317</v>
      </c>
      <c r="T58">
        <v>0.3894946277141571</v>
      </c>
      <c r="U58">
        <v>0.1268843412399292</v>
      </c>
      <c r="V58">
        <v>0.67401909828186035</v>
      </c>
      <c r="W58">
        <v>1.2370770797133446E-2</v>
      </c>
      <c r="X58">
        <v>6.2409928068518639E-4</v>
      </c>
      <c r="Y58">
        <v>0.66856211423873901</v>
      </c>
      <c r="Z58">
        <v>0.49279925227165222</v>
      </c>
      <c r="AA58">
        <v>0.1382022500038147</v>
      </c>
      <c r="AB58">
        <v>0.83778494596481323</v>
      </c>
      <c r="AG58">
        <v>0.47435355186462402</v>
      </c>
      <c r="AH58">
        <v>2.2411743178963661E-2</v>
      </c>
      <c r="AI58">
        <v>0.4657040536403656</v>
      </c>
      <c r="AJ58">
        <v>9.461665153503418E-2</v>
      </c>
      <c r="AK58">
        <v>0.29886901378631592</v>
      </c>
      <c r="AL58">
        <v>0.58777344226837158</v>
      </c>
      <c r="AM58">
        <v>0.55163037776947021</v>
      </c>
      <c r="AN58">
        <v>0.38501453399658203</v>
      </c>
      <c r="AO58">
        <v>0.22136412560939789</v>
      </c>
      <c r="AP58">
        <v>0.36507967114448547</v>
      </c>
    </row>
    <row r="59" spans="1:42">
      <c r="A59" s="12">
        <v>40</v>
      </c>
      <c r="B59" t="s">
        <v>69</v>
      </c>
      <c r="C59" s="12">
        <v>5</v>
      </c>
      <c r="D59">
        <v>2.4450874118749751E-2</v>
      </c>
      <c r="F59" s="12">
        <v>25</v>
      </c>
      <c r="G59" t="s">
        <v>48</v>
      </c>
      <c r="H59" s="16">
        <v>1</v>
      </c>
      <c r="I59">
        <v>0.56825043699348488</v>
      </c>
      <c r="J59" s="5"/>
      <c r="L59" t="s">
        <v>129</v>
      </c>
      <c r="M59">
        <v>0.72705167531967163</v>
      </c>
      <c r="N59">
        <v>0.69510835409164429</v>
      </c>
      <c r="O59">
        <v>0.26819497346878052</v>
      </c>
      <c r="P59">
        <v>0.22294996678829193</v>
      </c>
      <c r="R59">
        <v>6.4225628972053528E-2</v>
      </c>
      <c r="S59">
        <v>2.5438101962208748E-2</v>
      </c>
      <c r="T59">
        <v>0.69397270679473877</v>
      </c>
      <c r="U59">
        <v>0.72502225637435913</v>
      </c>
      <c r="V59">
        <v>0.3965480625629425</v>
      </c>
      <c r="W59">
        <v>0.18268959224224091</v>
      </c>
      <c r="X59">
        <v>2.6765365153551102E-2</v>
      </c>
      <c r="Y59">
        <v>0.40457913279533386</v>
      </c>
      <c r="Z59">
        <v>0.56598889827728271</v>
      </c>
      <c r="AA59">
        <v>0.75528460741043091</v>
      </c>
      <c r="AB59">
        <v>0.16470475494861603</v>
      </c>
      <c r="AG59">
        <v>0.58702200651168823</v>
      </c>
      <c r="AH59">
        <v>0.25972205400466919</v>
      </c>
      <c r="AI59">
        <v>0.59678918123245239</v>
      </c>
      <c r="AJ59">
        <v>0.6159433126449585</v>
      </c>
      <c r="AK59">
        <v>0.82119309902191162</v>
      </c>
      <c r="AL59">
        <v>0.47176992893218994</v>
      </c>
      <c r="AM59">
        <v>7.7315181493759155E-2</v>
      </c>
      <c r="AN59">
        <v>0.69827252626419067</v>
      </c>
      <c r="AO59">
        <v>0.99248707294464111</v>
      </c>
      <c r="AP59">
        <v>0.72114771604537964</v>
      </c>
    </row>
    <row r="60" spans="1:42">
      <c r="A60" s="12">
        <v>40</v>
      </c>
      <c r="B60" t="s">
        <v>69</v>
      </c>
      <c r="C60" s="12">
        <v>5</v>
      </c>
      <c r="D60">
        <v>0.24734548182253205</v>
      </c>
      <c r="F60" s="12">
        <v>25</v>
      </c>
      <c r="G60" t="s">
        <v>48</v>
      </c>
      <c r="H60" s="16">
        <v>1</v>
      </c>
      <c r="I60">
        <v>0.82659276207663301</v>
      </c>
      <c r="L60" t="s">
        <v>130</v>
      </c>
      <c r="M60">
        <v>0.12058144807815552</v>
      </c>
      <c r="N60">
        <v>0.13421998918056488</v>
      </c>
      <c r="O60">
        <v>0.4322928786277771</v>
      </c>
      <c r="P60">
        <v>0.49830543994903564</v>
      </c>
      <c r="Q60">
        <v>6.4225628972053528E-2</v>
      </c>
      <c r="S60">
        <v>0.64348185062408447</v>
      </c>
      <c r="T60">
        <v>0.13648097217082977</v>
      </c>
      <c r="U60">
        <v>3.0360588803887367E-2</v>
      </c>
      <c r="V60">
        <v>0.29501068592071533</v>
      </c>
      <c r="W60">
        <v>1.4205919578671455E-3</v>
      </c>
      <c r="X60">
        <v>4.1444149246672168E-5</v>
      </c>
      <c r="Y60">
        <v>0.28988480567932129</v>
      </c>
      <c r="Z60">
        <v>0.18953867256641388</v>
      </c>
      <c r="AA60">
        <v>3.3980663865804672E-2</v>
      </c>
      <c r="AB60">
        <v>0.61087614297866821</v>
      </c>
      <c r="AG60">
        <v>0.17922630906105042</v>
      </c>
      <c r="AH60">
        <v>3.0693206936120987E-3</v>
      </c>
      <c r="AI60">
        <v>0.17430712282657623</v>
      </c>
      <c r="AJ60">
        <v>2.0563606172800064E-2</v>
      </c>
      <c r="AK60">
        <v>9.5082491636276245E-2</v>
      </c>
      <c r="AL60">
        <v>0.24193167686462402</v>
      </c>
      <c r="AM60">
        <v>0.91468536853790283</v>
      </c>
      <c r="AN60">
        <v>0.13411533832550049</v>
      </c>
      <c r="AO60">
        <v>6.367240846157074E-2</v>
      </c>
      <c r="AP60">
        <v>0.12453427910804749</v>
      </c>
    </row>
    <row r="61" spans="1:42">
      <c r="A61" s="12">
        <v>40</v>
      </c>
      <c r="B61" t="s">
        <v>69</v>
      </c>
      <c r="C61" s="12">
        <v>5</v>
      </c>
      <c r="D61">
        <v>0.31922372896385298</v>
      </c>
      <c r="F61" s="12">
        <v>25</v>
      </c>
      <c r="G61" t="s">
        <v>48</v>
      </c>
      <c r="H61" s="16">
        <v>1</v>
      </c>
      <c r="I61">
        <v>1.1590684660961159</v>
      </c>
      <c r="L61" t="s">
        <v>130</v>
      </c>
      <c r="M61">
        <v>5.3749166429042816E-2</v>
      </c>
      <c r="N61">
        <v>6.077301874756813E-2</v>
      </c>
      <c r="O61">
        <v>0.24417528510093689</v>
      </c>
      <c r="P61">
        <v>0.28898602724075317</v>
      </c>
      <c r="Q61">
        <v>2.5438101962208748E-2</v>
      </c>
      <c r="R61">
        <v>0.64348185062408447</v>
      </c>
      <c r="T61">
        <v>6.163865327835083E-2</v>
      </c>
      <c r="U61">
        <v>1.0478495620191097E-2</v>
      </c>
      <c r="V61">
        <v>0.15354399383068085</v>
      </c>
      <c r="W61">
        <v>3.0027184402570128E-4</v>
      </c>
      <c r="X61">
        <v>1.1466485375422053E-5</v>
      </c>
      <c r="Y61">
        <v>0.15074005722999573</v>
      </c>
      <c r="Z61">
        <v>9.068761020898819E-2</v>
      </c>
      <c r="AA61">
        <v>1.195222232490778E-2</v>
      </c>
      <c r="AB61">
        <v>0.369008868932724</v>
      </c>
      <c r="AG61">
        <v>8.5030540823936462E-2</v>
      </c>
      <c r="AH61">
        <v>7.178844534792006E-4</v>
      </c>
      <c r="AI61">
        <v>8.2474075257778168E-2</v>
      </c>
      <c r="AJ61">
        <v>6.6097979433834553E-3</v>
      </c>
      <c r="AK61">
        <v>4.0555499494075775E-2</v>
      </c>
      <c r="AL61">
        <v>0.12142594903707504</v>
      </c>
      <c r="AM61">
        <v>0.59443694353103638</v>
      </c>
      <c r="AN61">
        <v>6.0539539903402328E-2</v>
      </c>
      <c r="AO61">
        <v>2.5249429047107697E-2</v>
      </c>
      <c r="AP61">
        <v>5.5712003260850906E-2</v>
      </c>
    </row>
    <row r="62" spans="1:42">
      <c r="A62" s="12">
        <v>40</v>
      </c>
      <c r="B62" t="s">
        <v>69</v>
      </c>
      <c r="C62" s="12">
        <v>5</v>
      </c>
      <c r="D62">
        <v>0.20067051352309728</v>
      </c>
      <c r="F62" s="12">
        <v>25</v>
      </c>
      <c r="G62" t="s">
        <v>48</v>
      </c>
      <c r="H62" s="16">
        <v>1</v>
      </c>
      <c r="I62">
        <v>0.52882849798016907</v>
      </c>
      <c r="L62" t="s">
        <v>130</v>
      </c>
      <c r="M62">
        <v>0.93391430377960205</v>
      </c>
      <c r="N62">
        <v>0.98504155874252319</v>
      </c>
      <c r="O62">
        <v>0.45222574472427368</v>
      </c>
      <c r="P62">
        <v>0.3894946277141571</v>
      </c>
      <c r="Q62">
        <v>0.69397270679473877</v>
      </c>
      <c r="R62">
        <v>0.13648097217082977</v>
      </c>
      <c r="S62">
        <v>6.163865327835083E-2</v>
      </c>
      <c r="U62">
        <v>0.47888973355293274</v>
      </c>
      <c r="V62">
        <v>0.62680733203887939</v>
      </c>
      <c r="W62">
        <v>9.604799747467041E-2</v>
      </c>
      <c r="X62">
        <v>1.1002958752214909E-2</v>
      </c>
      <c r="Y62">
        <v>0.63455957174301147</v>
      </c>
      <c r="Z62">
        <v>0.83395671844482422</v>
      </c>
      <c r="AA62">
        <v>0.50615745782852173</v>
      </c>
      <c r="AB62">
        <v>0.30288317799568176</v>
      </c>
      <c r="AG62">
        <v>0.85936951637268066</v>
      </c>
      <c r="AH62">
        <v>0.14527149498462677</v>
      </c>
      <c r="AI62">
        <v>0.8689345121383667</v>
      </c>
      <c r="AJ62">
        <v>0.39311879873275757</v>
      </c>
      <c r="AK62">
        <v>0.83715987205505371</v>
      </c>
      <c r="AL62">
        <v>0.71880626678466797</v>
      </c>
      <c r="AM62">
        <v>0.15971100330352783</v>
      </c>
      <c r="AN62">
        <v>0.98657006025314331</v>
      </c>
      <c r="AO62">
        <v>0.69254535436630249</v>
      </c>
      <c r="AP62">
        <v>0.94985067844390869</v>
      </c>
    </row>
    <row r="63" spans="1:42">
      <c r="A63" s="12">
        <v>40</v>
      </c>
      <c r="B63" t="s">
        <v>69</v>
      </c>
      <c r="C63" s="12">
        <v>5</v>
      </c>
      <c r="D63">
        <v>0.42531982056820067</v>
      </c>
      <c r="F63" s="12">
        <v>25</v>
      </c>
      <c r="G63" t="s">
        <v>48</v>
      </c>
      <c r="H63" s="16">
        <v>1</v>
      </c>
      <c r="I63">
        <v>0.31320092981526043</v>
      </c>
      <c r="L63" t="s">
        <v>130</v>
      </c>
      <c r="M63">
        <v>0.51152938604354858</v>
      </c>
      <c r="N63">
        <v>0.48210114240646362</v>
      </c>
      <c r="O63">
        <v>0.15715032815933228</v>
      </c>
      <c r="P63">
        <v>0.1268843412399292</v>
      </c>
      <c r="Q63">
        <v>0.72502225637435913</v>
      </c>
      <c r="R63">
        <v>3.0360588803887367E-2</v>
      </c>
      <c r="S63">
        <v>1.0478495620191097E-2</v>
      </c>
      <c r="T63">
        <v>0.47888973355293274</v>
      </c>
      <c r="V63">
        <v>0.24746215343475342</v>
      </c>
      <c r="W63">
        <v>0.29100915789604187</v>
      </c>
      <c r="X63">
        <v>5.1709294319152832E-2</v>
      </c>
      <c r="Y63">
        <v>0.25328341126441956</v>
      </c>
      <c r="Z63">
        <v>0.37467730045318604</v>
      </c>
      <c r="AA63">
        <v>0.95312732458114624</v>
      </c>
      <c r="AB63">
        <v>8.9517787098884583E-2</v>
      </c>
      <c r="AG63">
        <v>0.39232826232910156</v>
      </c>
      <c r="AH63">
        <v>0.39162233471870422</v>
      </c>
      <c r="AI63">
        <v>0.40111374855041504</v>
      </c>
      <c r="AJ63">
        <v>0.85519218444824219</v>
      </c>
      <c r="AK63">
        <v>0.58931201696395874</v>
      </c>
      <c r="AL63">
        <v>0.3029172420501709</v>
      </c>
      <c r="AM63">
        <v>3.7555865943431854E-2</v>
      </c>
      <c r="AN63">
        <v>0.48394376039505005</v>
      </c>
      <c r="AO63">
        <v>0.72047334909439087</v>
      </c>
      <c r="AP63">
        <v>0.50460416078567505</v>
      </c>
    </row>
    <row r="64" spans="1:42">
      <c r="A64" s="12">
        <v>25</v>
      </c>
      <c r="B64" t="s">
        <v>131</v>
      </c>
      <c r="C64" s="12">
        <v>0</v>
      </c>
      <c r="D64">
        <v>0.28261304521808728</v>
      </c>
      <c r="F64" s="12">
        <v>25</v>
      </c>
      <c r="G64" t="s">
        <v>48</v>
      </c>
      <c r="H64" s="16">
        <v>2</v>
      </c>
      <c r="I64">
        <v>0.41323837452869722</v>
      </c>
      <c r="L64" t="s">
        <v>130</v>
      </c>
      <c r="M64">
        <v>0.5843539834022522</v>
      </c>
      <c r="N64">
        <v>0.62426209449768066</v>
      </c>
      <c r="O64">
        <v>0.74702161550521851</v>
      </c>
      <c r="P64">
        <v>0.67401909828186035</v>
      </c>
      <c r="Q64">
        <v>0.3965480625629425</v>
      </c>
      <c r="R64">
        <v>0.29501068592071533</v>
      </c>
      <c r="S64">
        <v>0.15354399383068085</v>
      </c>
      <c r="T64">
        <v>0.62680733203887939</v>
      </c>
      <c r="U64">
        <v>0.24746215343475342</v>
      </c>
      <c r="W64">
        <v>3.4660320729017258E-2</v>
      </c>
      <c r="X64">
        <v>2.615633187815547E-3</v>
      </c>
      <c r="Y64">
        <v>0.98246324062347412</v>
      </c>
      <c r="Z64">
        <v>0.75850343704223633</v>
      </c>
      <c r="AA64">
        <v>0.2659248411655426</v>
      </c>
      <c r="AB64">
        <v>0.55558139085769653</v>
      </c>
      <c r="AG64">
        <v>0.73549842834472656</v>
      </c>
      <c r="AH64">
        <v>5.7335209101438522E-2</v>
      </c>
      <c r="AI64">
        <v>0.72577685117721558</v>
      </c>
      <c r="AJ64">
        <v>0.19333428144454956</v>
      </c>
      <c r="AK64">
        <v>0.50663167238235474</v>
      </c>
      <c r="AL64">
        <v>0.87805402278900146</v>
      </c>
      <c r="AM64">
        <v>0.33424043655395508</v>
      </c>
      <c r="AN64">
        <v>0.62209522724151611</v>
      </c>
      <c r="AO64">
        <v>0.39490556716918945</v>
      </c>
      <c r="AP64">
        <v>0.59650719165802002</v>
      </c>
    </row>
    <row r="65" spans="1:42">
      <c r="A65" s="12">
        <v>25</v>
      </c>
      <c r="B65" t="s">
        <v>131</v>
      </c>
      <c r="C65" s="12">
        <v>0</v>
      </c>
      <c r="D65">
        <v>0.61891423235961063</v>
      </c>
      <c r="F65" s="12">
        <v>25</v>
      </c>
      <c r="G65" t="s">
        <v>48</v>
      </c>
      <c r="H65" s="16">
        <v>2</v>
      </c>
      <c r="I65">
        <v>0.53311241132915654</v>
      </c>
      <c r="L65" t="s">
        <v>132</v>
      </c>
      <c r="M65">
        <v>0.10401556640863419</v>
      </c>
      <c r="N65">
        <v>9.5778055489063263E-2</v>
      </c>
      <c r="O65">
        <v>1.7046783119440079E-2</v>
      </c>
      <c r="P65">
        <v>1.2370770797133446E-2</v>
      </c>
      <c r="Q65">
        <v>0.18268959224224091</v>
      </c>
      <c r="R65">
        <v>1.4205919578671455E-3</v>
      </c>
      <c r="S65">
        <v>3.0027184402570128E-4</v>
      </c>
      <c r="T65">
        <v>9.604799747467041E-2</v>
      </c>
      <c r="U65">
        <v>0.29100915789604187</v>
      </c>
      <c r="V65">
        <v>3.4660320729017258E-2</v>
      </c>
      <c r="X65">
        <v>0.31313610076904297</v>
      </c>
      <c r="Y65">
        <v>3.5704232752323151E-2</v>
      </c>
      <c r="Z65">
        <v>6.5761737525463104E-2</v>
      </c>
      <c r="AA65">
        <v>0.28008246421813965</v>
      </c>
      <c r="AB65">
        <v>7.284233346581459E-3</v>
      </c>
      <c r="AG65">
        <v>7.0397712290287018E-2</v>
      </c>
      <c r="AH65">
        <v>0.79773557186126709</v>
      </c>
      <c r="AI65">
        <v>7.2486385703086853E-2</v>
      </c>
      <c r="AJ65">
        <v>0.35442054271697998</v>
      </c>
      <c r="AK65">
        <v>0.13041535019874573</v>
      </c>
      <c r="AL65">
        <v>4.713522270321846E-2</v>
      </c>
      <c r="AM65">
        <v>1.948552904650569E-3</v>
      </c>
      <c r="AN65">
        <v>9.7074665129184723E-2</v>
      </c>
      <c r="AO65">
        <v>0.17875228822231293</v>
      </c>
      <c r="AP65">
        <v>0.10246085375547409</v>
      </c>
    </row>
    <row r="66" spans="1:42">
      <c r="A66" s="12">
        <v>25</v>
      </c>
      <c r="B66" t="s">
        <v>131</v>
      </c>
      <c r="C66" s="12">
        <v>0</v>
      </c>
      <c r="D66">
        <v>0.15835312747426764</v>
      </c>
      <c r="F66" s="12">
        <v>25</v>
      </c>
      <c r="G66" t="s">
        <v>48</v>
      </c>
      <c r="H66" s="16">
        <v>2</v>
      </c>
      <c r="I66">
        <v>0.56800361736721106</v>
      </c>
      <c r="L66" t="s">
        <v>132</v>
      </c>
      <c r="M66">
        <v>1.1865966022014618E-2</v>
      </c>
      <c r="N66">
        <v>1.0731027461588383E-2</v>
      </c>
      <c r="O66">
        <v>9.6285116160288453E-4</v>
      </c>
      <c r="P66">
        <v>6.2409928068518639E-4</v>
      </c>
      <c r="Q66">
        <v>2.6765365153551102E-2</v>
      </c>
      <c r="R66">
        <v>4.1444149246672168E-5</v>
      </c>
      <c r="S66">
        <v>1.1466485375422053E-5</v>
      </c>
      <c r="T66">
        <v>1.1002958752214909E-2</v>
      </c>
      <c r="U66">
        <v>5.1709294319152832E-2</v>
      </c>
      <c r="V66">
        <v>2.615633187815547E-3</v>
      </c>
      <c r="W66">
        <v>0.31313610076904297</v>
      </c>
      <c r="Y66">
        <v>2.7110658120363951E-3</v>
      </c>
      <c r="Z66">
        <v>6.478483323007822E-3</v>
      </c>
      <c r="AA66">
        <v>4.9562968313694E-2</v>
      </c>
      <c r="AB66">
        <v>3.0634697759523988E-4</v>
      </c>
      <c r="AG66">
        <v>7.0935562252998352E-3</v>
      </c>
      <c r="AH66">
        <v>0.23506355285644531</v>
      </c>
      <c r="AI66">
        <v>7.3351259343326092E-3</v>
      </c>
      <c r="AJ66">
        <v>6.8554393947124481E-2</v>
      </c>
      <c r="AK66">
        <v>1.6388742253184319E-2</v>
      </c>
      <c r="AL66">
        <v>4.017926286906004E-3</v>
      </c>
      <c r="AM66">
        <v>5.8766487200045958E-5</v>
      </c>
      <c r="AN66">
        <v>1.1062284000217915E-2</v>
      </c>
      <c r="AO66">
        <v>2.5573670864105225E-2</v>
      </c>
      <c r="AP66">
        <v>1.1728052049875259E-2</v>
      </c>
    </row>
    <row r="67" spans="1:42">
      <c r="A67" s="12">
        <v>25</v>
      </c>
      <c r="B67" t="s">
        <v>131</v>
      </c>
      <c r="C67" s="12">
        <v>0</v>
      </c>
      <c r="D67">
        <v>0.35344609946983085</v>
      </c>
      <c r="F67" s="12">
        <v>25</v>
      </c>
      <c r="G67" t="s">
        <v>48</v>
      </c>
      <c r="H67" s="16">
        <v>2</v>
      </c>
      <c r="I67">
        <v>0.36001459518629136</v>
      </c>
      <c r="L67" t="s">
        <v>132</v>
      </c>
      <c r="M67">
        <v>0.59505766630172729</v>
      </c>
      <c r="N67">
        <v>0.63282132148742676</v>
      </c>
      <c r="O67">
        <v>0.74780476093292236</v>
      </c>
      <c r="P67">
        <v>0.66856211423873901</v>
      </c>
      <c r="Q67">
        <v>0.40457913279533386</v>
      </c>
      <c r="R67">
        <v>0.28988480567932129</v>
      </c>
      <c r="S67">
        <v>0.15074005722999573</v>
      </c>
      <c r="T67">
        <v>0.63455957174301147</v>
      </c>
      <c r="U67">
        <v>0.25328341126441956</v>
      </c>
      <c r="V67">
        <v>0.98246324062347412</v>
      </c>
      <c r="W67">
        <v>3.5704232752323151E-2</v>
      </c>
      <c r="X67">
        <v>2.7110658120363951E-3</v>
      </c>
      <c r="Z67">
        <v>0.76412588357925415</v>
      </c>
      <c r="AA67">
        <v>0.27194300293922424</v>
      </c>
      <c r="AB67">
        <v>0.54915183782577515</v>
      </c>
      <c r="AG67">
        <v>0.7428404688835144</v>
      </c>
      <c r="AH67">
        <v>5.8954767882823944E-2</v>
      </c>
      <c r="AI67">
        <v>0.73335522413253784</v>
      </c>
      <c r="AJ67">
        <v>0.19817952811717987</v>
      </c>
      <c r="AK67">
        <v>0.51487153768539429</v>
      </c>
      <c r="AL67">
        <v>0.88649451732635498</v>
      </c>
      <c r="AM67">
        <v>0.32896795868873596</v>
      </c>
      <c r="AN67">
        <v>0.6298794150352478</v>
      </c>
      <c r="AO67">
        <v>0.40223774313926697</v>
      </c>
      <c r="AP67">
        <v>0.60713833570480347</v>
      </c>
    </row>
    <row r="68" spans="1:42">
      <c r="A68" s="12">
        <v>25</v>
      </c>
      <c r="B68" t="s">
        <v>131</v>
      </c>
      <c r="C68" s="12">
        <v>0</v>
      </c>
      <c r="D68">
        <v>0.4131652661064425</v>
      </c>
      <c r="F68" s="12">
        <v>25</v>
      </c>
      <c r="G68" t="s">
        <v>48</v>
      </c>
      <c r="H68" s="16">
        <v>2</v>
      </c>
      <c r="I68">
        <v>0.64186965108624094</v>
      </c>
      <c r="L68" t="s">
        <v>132</v>
      </c>
      <c r="M68">
        <v>0.78434038162231445</v>
      </c>
      <c r="N68">
        <v>0.83028823137283325</v>
      </c>
      <c r="O68">
        <v>0.56098079681396484</v>
      </c>
      <c r="P68">
        <v>0.49279925227165222</v>
      </c>
      <c r="Q68">
        <v>0.56598889827728271</v>
      </c>
      <c r="R68">
        <v>0.18953867256641388</v>
      </c>
      <c r="S68">
        <v>9.068761020898819E-2</v>
      </c>
      <c r="T68">
        <v>0.83395671844482422</v>
      </c>
      <c r="U68">
        <v>0.37467730045318604</v>
      </c>
      <c r="V68">
        <v>0.75850343704223633</v>
      </c>
      <c r="W68">
        <v>6.5761737525463104E-2</v>
      </c>
      <c r="X68">
        <v>6.478483323007822E-3</v>
      </c>
      <c r="Y68">
        <v>0.76412588357925415</v>
      </c>
      <c r="AA68">
        <v>0.39879366755485535</v>
      </c>
      <c r="AB68">
        <v>0.39293447136878967</v>
      </c>
      <c r="AG68">
        <v>0.96418130397796631</v>
      </c>
      <c r="AH68">
        <v>0.10282598435878754</v>
      </c>
      <c r="AI68">
        <v>0.94848167896270752</v>
      </c>
      <c r="AJ68">
        <v>0.30156812071800232</v>
      </c>
      <c r="AK68">
        <v>0.69452834129333496</v>
      </c>
      <c r="AL68">
        <v>0.85797643661499023</v>
      </c>
      <c r="AM68">
        <v>0.21883019804954529</v>
      </c>
      <c r="AN68">
        <v>0.82886344194412231</v>
      </c>
      <c r="AO68">
        <v>0.56248205900192261</v>
      </c>
      <c r="AP68">
        <v>0.79843950271606445</v>
      </c>
    </row>
    <row r="69" spans="1:42">
      <c r="A69" s="12">
        <v>25</v>
      </c>
      <c r="B69" t="s">
        <v>131</v>
      </c>
      <c r="C69" s="12">
        <v>1</v>
      </c>
      <c r="D69">
        <v>0.66128412149173388</v>
      </c>
      <c r="F69" s="12">
        <v>25</v>
      </c>
      <c r="G69" t="s">
        <v>48</v>
      </c>
      <c r="H69" s="16">
        <v>3</v>
      </c>
      <c r="I69">
        <v>0.50372852953498126</v>
      </c>
      <c r="L69" t="s">
        <v>132</v>
      </c>
      <c r="M69">
        <v>0.53655660152435303</v>
      </c>
      <c r="N69">
        <v>0.50833988189697266</v>
      </c>
      <c r="O69">
        <v>0.17035669088363647</v>
      </c>
      <c r="P69">
        <v>0.1382022500038147</v>
      </c>
      <c r="Q69">
        <v>0.75528460741043091</v>
      </c>
      <c r="R69">
        <v>3.3980663865804672E-2</v>
      </c>
      <c r="S69">
        <v>1.195222232490778E-2</v>
      </c>
      <c r="T69">
        <v>0.50615745782852173</v>
      </c>
      <c r="U69">
        <v>0.95312732458114624</v>
      </c>
      <c r="V69">
        <v>0.2659248411655426</v>
      </c>
      <c r="W69">
        <v>0.28008246421813965</v>
      </c>
      <c r="X69">
        <v>4.9562968313694E-2</v>
      </c>
      <c r="Y69">
        <v>0.27194300293922424</v>
      </c>
      <c r="Z69">
        <v>0.39879366755485535</v>
      </c>
      <c r="AB69">
        <v>9.8175898194313049E-2</v>
      </c>
      <c r="AG69">
        <v>0.41698518395423889</v>
      </c>
      <c r="AH69">
        <v>0.38084760308265686</v>
      </c>
      <c r="AI69">
        <v>0.42577722668647766</v>
      </c>
      <c r="AJ69">
        <v>0.82199621200561523</v>
      </c>
      <c r="AK69">
        <v>0.61568284034729004</v>
      </c>
      <c r="AL69">
        <v>0.3239726722240448</v>
      </c>
      <c r="AM69">
        <v>4.1862525045871735E-2</v>
      </c>
      <c r="AN69">
        <v>0.51082044839859009</v>
      </c>
      <c r="AO69">
        <v>0.74549591541290283</v>
      </c>
      <c r="AP69">
        <v>0.53068852424621582</v>
      </c>
    </row>
    <row r="70" spans="1:42">
      <c r="A70" s="12">
        <v>25</v>
      </c>
      <c r="B70" t="s">
        <v>131</v>
      </c>
      <c r="C70" s="12">
        <v>1</v>
      </c>
      <c r="D70">
        <v>0.53447686523103688</v>
      </c>
      <c r="F70" s="12">
        <v>25</v>
      </c>
      <c r="G70" t="s">
        <v>48</v>
      </c>
      <c r="H70" s="16">
        <v>3</v>
      </c>
      <c r="I70">
        <v>0.22070219668946703</v>
      </c>
      <c r="L70" t="s">
        <v>133</v>
      </c>
      <c r="M70">
        <v>0.27413052320480347</v>
      </c>
      <c r="N70">
        <v>0.29893544316291809</v>
      </c>
      <c r="O70">
        <v>0.75046861171722412</v>
      </c>
      <c r="P70">
        <v>0.83778494596481323</v>
      </c>
      <c r="Q70">
        <v>0.16470475494861603</v>
      </c>
      <c r="R70">
        <v>0.61087614297866821</v>
      </c>
      <c r="S70">
        <v>0.369008868932724</v>
      </c>
      <c r="T70">
        <v>0.30288317799568176</v>
      </c>
      <c r="U70">
        <v>8.9517787098884583E-2</v>
      </c>
      <c r="V70">
        <v>0.55558139085769653</v>
      </c>
      <c r="W70">
        <v>7.284233346581459E-3</v>
      </c>
      <c r="X70">
        <v>3.0634697759523988E-4</v>
      </c>
      <c r="Y70">
        <v>0.54915183782577515</v>
      </c>
      <c r="Z70">
        <v>0.39293447136878967</v>
      </c>
      <c r="AA70">
        <v>9.8175898194313049E-2</v>
      </c>
      <c r="AG70">
        <v>0.37622025609016418</v>
      </c>
      <c r="AH70">
        <v>1.380606647580862E-2</v>
      </c>
      <c r="AI70">
        <v>0.36823320388793945</v>
      </c>
      <c r="AJ70">
        <v>6.5211504697799683E-2</v>
      </c>
      <c r="AK70">
        <v>0.22626638412475586</v>
      </c>
      <c r="AL70">
        <v>0.47659865021705627</v>
      </c>
      <c r="AM70">
        <v>0.66952157020568848</v>
      </c>
      <c r="AN70">
        <v>0.29871886968612671</v>
      </c>
      <c r="AO70">
        <v>0.16340862214565277</v>
      </c>
      <c r="AP70">
        <v>0.28142201900482178</v>
      </c>
    </row>
    <row r="71" spans="1:42">
      <c r="A71" s="12">
        <v>25</v>
      </c>
      <c r="B71" t="s">
        <v>131</v>
      </c>
      <c r="C71" s="12">
        <v>1</v>
      </c>
      <c r="D71">
        <v>0.26755341512823455</v>
      </c>
      <c r="F71" s="12">
        <v>25</v>
      </c>
      <c r="G71" t="s">
        <v>48</v>
      </c>
      <c r="H71" s="16">
        <v>3</v>
      </c>
      <c r="I71">
        <v>0.45180900088243947</v>
      </c>
      <c r="L71" t="s">
        <v>133</v>
      </c>
      <c r="M71">
        <v>0.40148827433586121</v>
      </c>
      <c r="N71">
        <v>0.43280738592147827</v>
      </c>
      <c r="O71">
        <v>0.96770554780960083</v>
      </c>
      <c r="P71">
        <v>0.91520959138870239</v>
      </c>
      <c r="Q71">
        <v>0.25591537356376648</v>
      </c>
      <c r="R71">
        <v>0.44806179404258728</v>
      </c>
      <c r="S71">
        <v>0.25434392690658569</v>
      </c>
      <c r="T71">
        <v>0.43633648753166199</v>
      </c>
      <c r="U71">
        <v>0.1488192230463028</v>
      </c>
      <c r="V71">
        <v>0.73472177982330322</v>
      </c>
      <c r="W71">
        <v>1.5770396217703819E-2</v>
      </c>
      <c r="X71">
        <v>8.6871290113776922E-4</v>
      </c>
      <c r="Y71">
        <v>0.73026841878890991</v>
      </c>
      <c r="Z71">
        <v>0.54543322324752808</v>
      </c>
      <c r="AA71">
        <v>0.16156162321567535</v>
      </c>
      <c r="AB71">
        <v>0.77063590288162231</v>
      </c>
      <c r="AG71">
        <v>0.52649354934692383</v>
      </c>
      <c r="AH71">
        <v>2.7978274971246719E-2</v>
      </c>
      <c r="AI71">
        <v>0.51768660545349121</v>
      </c>
      <c r="AJ71">
        <v>0.11217572540044785</v>
      </c>
      <c r="AK71">
        <v>0.33915477991104126</v>
      </c>
      <c r="AL71">
        <v>0.6455916166305542</v>
      </c>
      <c r="AM71">
        <v>0.49866113066673279</v>
      </c>
      <c r="AN71">
        <v>0.43185749650001526</v>
      </c>
      <c r="AO71">
        <v>0.25424110889434814</v>
      </c>
      <c r="AP71">
        <v>0.41079103946685791</v>
      </c>
    </row>
    <row r="72" spans="1:42">
      <c r="A72" s="12">
        <v>25</v>
      </c>
      <c r="B72" t="s">
        <v>131</v>
      </c>
      <c r="C72" s="12">
        <v>1</v>
      </c>
      <c r="D72">
        <v>0.45672887628947162</v>
      </c>
      <c r="F72" s="12">
        <v>25</v>
      </c>
      <c r="G72" t="s">
        <v>48</v>
      </c>
      <c r="H72" s="16">
        <v>3</v>
      </c>
      <c r="I72">
        <v>0.72639225181598066</v>
      </c>
      <c r="L72" t="s">
        <v>133</v>
      </c>
      <c r="M72">
        <v>0.19840914011001587</v>
      </c>
      <c r="N72">
        <v>0.21828965842723846</v>
      </c>
      <c r="O72">
        <v>0.60664618015289307</v>
      </c>
      <c r="P72">
        <v>0.68515157699584961</v>
      </c>
      <c r="Q72">
        <v>0.11361744999885559</v>
      </c>
      <c r="R72">
        <v>0.75293922424316406</v>
      </c>
      <c r="S72">
        <v>0.4724317193031311</v>
      </c>
      <c r="T72">
        <v>0.22167126834392548</v>
      </c>
      <c r="U72">
        <v>5.8439783751964569E-2</v>
      </c>
      <c r="V72">
        <v>0.43518227338790894</v>
      </c>
      <c r="W72">
        <v>3.8135955110192299E-3</v>
      </c>
      <c r="X72">
        <v>1.322311582043767E-4</v>
      </c>
      <c r="Y72">
        <v>0.42876207828521729</v>
      </c>
      <c r="Z72">
        <v>0.29587069153785706</v>
      </c>
      <c r="AA72">
        <v>6.4617820084095001E-2</v>
      </c>
      <c r="AB72">
        <v>0.81837499141693115</v>
      </c>
      <c r="AG72">
        <v>0.28171712160110474</v>
      </c>
      <c r="AH72">
        <v>7.627896498888731E-3</v>
      </c>
      <c r="AI72">
        <v>0.27491310238838196</v>
      </c>
      <c r="AJ72">
        <v>4.1376601904630661E-2</v>
      </c>
      <c r="AK72">
        <v>0.16079579293727875</v>
      </c>
      <c r="AL72">
        <v>0.36631783843040466</v>
      </c>
      <c r="AM72">
        <v>0.81790661811828613</v>
      </c>
      <c r="AN72">
        <v>0.21822656691074371</v>
      </c>
      <c r="AO72">
        <v>0.1126633882522583</v>
      </c>
      <c r="AP72">
        <v>0.20425722002983093</v>
      </c>
    </row>
    <row r="73" spans="1:42">
      <c r="A73" s="12">
        <v>25</v>
      </c>
      <c r="B73" t="s">
        <v>131</v>
      </c>
      <c r="C73" s="12">
        <v>1</v>
      </c>
      <c r="D73">
        <v>0.35471475022169674</v>
      </c>
      <c r="F73" s="12">
        <v>25</v>
      </c>
      <c r="G73" t="s">
        <v>48</v>
      </c>
      <c r="H73" s="16">
        <v>3</v>
      </c>
      <c r="I73">
        <v>0.47347971446643189</v>
      </c>
      <c r="L73" t="s">
        <v>133</v>
      </c>
      <c r="M73">
        <v>0.28323191404342651</v>
      </c>
      <c r="N73">
        <v>0.30826526880264282</v>
      </c>
      <c r="O73">
        <v>0.76313138008117676</v>
      </c>
      <c r="P73">
        <v>0.84933936595916748</v>
      </c>
      <c r="Q73">
        <v>0.17093655467033386</v>
      </c>
      <c r="R73">
        <v>0.60038381814956665</v>
      </c>
      <c r="S73">
        <v>0.36276939511299133</v>
      </c>
      <c r="T73">
        <v>0.31172221899032593</v>
      </c>
      <c r="U73">
        <v>9.3416169285774231E-2</v>
      </c>
      <c r="V73">
        <v>0.56496536731719971</v>
      </c>
      <c r="W73">
        <v>7.7254804782569408E-3</v>
      </c>
      <c r="X73">
        <v>3.3102356246672571E-4</v>
      </c>
      <c r="Y73">
        <v>0.55995339155197144</v>
      </c>
      <c r="Z73">
        <v>0.40220969915390015</v>
      </c>
      <c r="AA73">
        <v>0.10233500599861145</v>
      </c>
      <c r="AB73">
        <v>0.97642499208450317</v>
      </c>
      <c r="AG73">
        <v>0.38588035106658936</v>
      </c>
      <c r="AH73">
        <v>1.4577495865523815E-2</v>
      </c>
      <c r="AI73">
        <v>0.37821638584136963</v>
      </c>
      <c r="AJ73">
        <v>6.8216614425182343E-2</v>
      </c>
      <c r="AK73">
        <v>0.23422782123088837</v>
      </c>
      <c r="AL73">
        <v>0.48690038919448853</v>
      </c>
      <c r="AM73">
        <v>0.65940898656845093</v>
      </c>
      <c r="AN73">
        <v>0.30782616138458252</v>
      </c>
      <c r="AO73">
        <v>0.16971689462661743</v>
      </c>
      <c r="AP73">
        <v>0.29053080081939697</v>
      </c>
    </row>
    <row r="74" spans="1:42">
      <c r="A74" s="12">
        <v>25</v>
      </c>
      <c r="B74" t="s">
        <v>131</v>
      </c>
      <c r="C74" s="12">
        <v>2</v>
      </c>
      <c r="D74">
        <v>0.40998217468805703</v>
      </c>
      <c r="F74" s="12">
        <v>25</v>
      </c>
      <c r="G74" t="s">
        <v>48</v>
      </c>
      <c r="H74" s="16">
        <v>4</v>
      </c>
      <c r="I74">
        <v>0.73485293662821283</v>
      </c>
      <c r="L74" t="s">
        <v>133</v>
      </c>
      <c r="M74">
        <v>0.26652553677558899</v>
      </c>
      <c r="N74">
        <v>0.29108622670173645</v>
      </c>
      <c r="O74">
        <v>0.74032598733901978</v>
      </c>
      <c r="P74">
        <v>0.82686179876327515</v>
      </c>
      <c r="Q74">
        <v>0.15950773656368256</v>
      </c>
      <c r="R74">
        <v>0.61699044704437256</v>
      </c>
      <c r="S74">
        <v>0.37148195505142212</v>
      </c>
      <c r="T74">
        <v>0.295419842004776</v>
      </c>
      <c r="U74">
        <v>8.6308985948562622E-2</v>
      </c>
      <c r="V74">
        <v>0.54713410139083862</v>
      </c>
      <c r="W74">
        <v>6.9337887689471245E-3</v>
      </c>
      <c r="X74">
        <v>2.8755009407177567E-4</v>
      </c>
      <c r="Y74">
        <v>0.54008638858795166</v>
      </c>
      <c r="Z74">
        <v>0.3849169909954071</v>
      </c>
      <c r="AA74">
        <v>9.4748981297016144E-2</v>
      </c>
      <c r="AB74">
        <v>0.9796106219291687</v>
      </c>
      <c r="AG74">
        <v>0.36802977323532104</v>
      </c>
      <c r="AH74">
        <v>1.3189109973609447E-2</v>
      </c>
      <c r="AI74">
        <v>0.35987040400505066</v>
      </c>
      <c r="AJ74">
        <v>6.2750369310379028E-2</v>
      </c>
      <c r="AK74">
        <v>0.21960034966468811</v>
      </c>
      <c r="AL74">
        <v>0.46766760945320129</v>
      </c>
      <c r="AM74">
        <v>0.67382484674453735</v>
      </c>
      <c r="AN74">
        <v>0.29108512401580811</v>
      </c>
      <c r="AO74">
        <v>0.15817162394523621</v>
      </c>
      <c r="AP74">
        <v>0.27375295758247375</v>
      </c>
    </row>
    <row r="75" spans="1:42">
      <c r="A75" s="12">
        <v>25</v>
      </c>
      <c r="B75" t="s">
        <v>131</v>
      </c>
      <c r="C75" s="12">
        <v>2</v>
      </c>
      <c r="D75">
        <v>0.69659442724458198</v>
      </c>
      <c r="F75" s="12">
        <v>25</v>
      </c>
      <c r="G75" t="s">
        <v>48</v>
      </c>
      <c r="H75" s="16">
        <v>4</v>
      </c>
      <c r="I75">
        <v>0.46700683213698874</v>
      </c>
      <c r="L75" t="s">
        <v>134</v>
      </c>
      <c r="M75">
        <v>0.81144332885742188</v>
      </c>
      <c r="N75">
        <v>0.85818982124328613</v>
      </c>
      <c r="O75">
        <v>0.54290890693664551</v>
      </c>
      <c r="P75">
        <v>0.47435355186462402</v>
      </c>
      <c r="Q75">
        <v>0.58702200651168823</v>
      </c>
      <c r="R75">
        <v>0.17922630906105042</v>
      </c>
      <c r="S75">
        <v>8.5030540823936462E-2</v>
      </c>
      <c r="T75">
        <v>0.85936951637268066</v>
      </c>
      <c r="U75">
        <v>0.39232826232910156</v>
      </c>
      <c r="V75">
        <v>0.73549842834472656</v>
      </c>
      <c r="W75">
        <v>7.0397712290287018E-2</v>
      </c>
      <c r="X75">
        <v>7.0935562252998352E-3</v>
      </c>
      <c r="Y75">
        <v>0.7428404688835144</v>
      </c>
      <c r="Z75">
        <v>0.96418130397796631</v>
      </c>
      <c r="AA75">
        <v>0.41698518395423889</v>
      </c>
      <c r="AB75">
        <v>0.37622025609016418</v>
      </c>
      <c r="AH75">
        <v>0.10946594923734665</v>
      </c>
      <c r="AI75">
        <v>0.97997957468032837</v>
      </c>
      <c r="AJ75">
        <v>0.31700637936592102</v>
      </c>
      <c r="AK75">
        <v>0.72015464305877686</v>
      </c>
      <c r="AL75">
        <v>0.83463370800018311</v>
      </c>
      <c r="AM75">
        <v>0.20747941732406616</v>
      </c>
      <c r="AN75">
        <v>0.85409510135650635</v>
      </c>
      <c r="AO75">
        <v>0.58561074733734131</v>
      </c>
      <c r="AP75">
        <v>0.82577788829803467</v>
      </c>
    </row>
    <row r="76" spans="1:42">
      <c r="A76" s="12">
        <v>25</v>
      </c>
      <c r="B76" t="s">
        <v>131</v>
      </c>
      <c r="C76" s="12">
        <v>2</v>
      </c>
      <c r="D76">
        <v>0.40478856256997675</v>
      </c>
      <c r="F76" s="12">
        <v>25</v>
      </c>
      <c r="G76" t="s">
        <v>48</v>
      </c>
      <c r="H76" s="16">
        <v>4</v>
      </c>
      <c r="I76">
        <v>0.94600469524389175</v>
      </c>
      <c r="L76" t="s">
        <v>134</v>
      </c>
      <c r="M76">
        <v>0.15612152218818665</v>
      </c>
      <c r="N76">
        <v>0.14498588442802429</v>
      </c>
      <c r="O76">
        <v>3.0055509880185127E-2</v>
      </c>
      <c r="P76">
        <v>2.2411743178963661E-2</v>
      </c>
      <c r="Q76">
        <v>0.25972205400466919</v>
      </c>
      <c r="R76">
        <v>3.0693206936120987E-3</v>
      </c>
      <c r="S76">
        <v>7.178844534792006E-4</v>
      </c>
      <c r="T76">
        <v>0.14527149498462677</v>
      </c>
      <c r="U76">
        <v>0.39162233471870422</v>
      </c>
      <c r="V76">
        <v>5.7335209101438522E-2</v>
      </c>
      <c r="W76">
        <v>0.79773557186126709</v>
      </c>
      <c r="X76">
        <v>0.23506355285644531</v>
      </c>
      <c r="Y76">
        <v>5.8954767882823944E-2</v>
      </c>
      <c r="Z76">
        <v>0.10282598435878754</v>
      </c>
      <c r="AA76">
        <v>0.38084760308265686</v>
      </c>
      <c r="AB76">
        <v>1.380606647580862E-2</v>
      </c>
      <c r="AG76">
        <v>0.10946594923734665</v>
      </c>
      <c r="AI76">
        <v>0.11248256266117096</v>
      </c>
      <c r="AJ76">
        <v>0.46371728181838989</v>
      </c>
      <c r="AK76">
        <v>0.19151909649372101</v>
      </c>
      <c r="AL76">
        <v>7.5938798487186432E-2</v>
      </c>
      <c r="AM76">
        <v>4.1113379411399364E-3</v>
      </c>
      <c r="AN76">
        <v>0.14674703776836395</v>
      </c>
      <c r="AO76">
        <v>0.25382807850837708</v>
      </c>
      <c r="AP76">
        <v>0.15410777926445007</v>
      </c>
    </row>
    <row r="77" spans="1:42">
      <c r="A77" s="12">
        <v>25</v>
      </c>
      <c r="B77" t="s">
        <v>131</v>
      </c>
      <c r="C77" s="12">
        <v>2</v>
      </c>
      <c r="D77">
        <v>0.4075607329674914</v>
      </c>
      <c r="F77" s="12">
        <v>25</v>
      </c>
      <c r="G77" t="s">
        <v>48</v>
      </c>
      <c r="H77" s="16">
        <v>4</v>
      </c>
      <c r="I77">
        <v>1.350828437752841</v>
      </c>
      <c r="L77" t="s">
        <v>134</v>
      </c>
      <c r="M77">
        <v>0.82611560821533203</v>
      </c>
      <c r="N77">
        <v>0.86847269535064697</v>
      </c>
      <c r="O77">
        <v>0.53502631187438965</v>
      </c>
      <c r="P77">
        <v>0.4657040536403656</v>
      </c>
      <c r="Q77">
        <v>0.59678918123245239</v>
      </c>
      <c r="R77">
        <v>0.17430712282657623</v>
      </c>
      <c r="S77">
        <v>8.2474075257778168E-2</v>
      </c>
      <c r="T77">
        <v>0.8689345121383667</v>
      </c>
      <c r="U77">
        <v>0.40111374855041504</v>
      </c>
      <c r="V77">
        <v>0.72577685117721558</v>
      </c>
      <c r="W77">
        <v>7.2486385703086853E-2</v>
      </c>
      <c r="X77">
        <v>7.3351259343326092E-3</v>
      </c>
      <c r="Y77">
        <v>0.73335522413253784</v>
      </c>
      <c r="Z77">
        <v>0.94848167896270752</v>
      </c>
      <c r="AA77">
        <v>0.42577722668647766</v>
      </c>
      <c r="AB77">
        <v>0.36823320388793945</v>
      </c>
      <c r="AG77">
        <v>0.97997957468032837</v>
      </c>
      <c r="AH77">
        <v>0.11248256266117096</v>
      </c>
      <c r="AJ77">
        <v>0.3247104287147522</v>
      </c>
      <c r="AK77">
        <v>0.7338067889213562</v>
      </c>
      <c r="AL77">
        <v>0.82417887449264526</v>
      </c>
      <c r="AM77">
        <v>0.20207600295543671</v>
      </c>
      <c r="AN77">
        <v>0.86541342735290527</v>
      </c>
      <c r="AO77">
        <v>0.59590733051300049</v>
      </c>
      <c r="AP77">
        <v>0.83944666385650635</v>
      </c>
    </row>
    <row r="78" spans="1:42">
      <c r="A78" s="12">
        <v>25</v>
      </c>
      <c r="B78" t="s">
        <v>131</v>
      </c>
      <c r="C78" s="12">
        <v>2</v>
      </c>
      <c r="D78">
        <v>0.3141062250142776</v>
      </c>
      <c r="F78" s="12">
        <v>25</v>
      </c>
      <c r="G78" t="s">
        <v>48</v>
      </c>
      <c r="H78" s="16">
        <v>4</v>
      </c>
      <c r="I78">
        <v>0.32660130516809455</v>
      </c>
      <c r="L78" t="s">
        <v>134</v>
      </c>
      <c r="M78">
        <v>0.42265257239341736</v>
      </c>
      <c r="N78">
        <v>0.39618900418281555</v>
      </c>
      <c r="O78">
        <v>0.11886407434940338</v>
      </c>
      <c r="P78">
        <v>9.461665153503418E-2</v>
      </c>
      <c r="Q78">
        <v>0.6159433126449585</v>
      </c>
      <c r="R78">
        <v>2.0563606172800064E-2</v>
      </c>
      <c r="S78">
        <v>6.6097979433834553E-3</v>
      </c>
      <c r="T78">
        <v>0.39311879873275757</v>
      </c>
      <c r="U78">
        <v>0.85519218444824219</v>
      </c>
      <c r="V78">
        <v>0.19333428144454956</v>
      </c>
      <c r="W78">
        <v>0.35442054271697998</v>
      </c>
      <c r="X78">
        <v>6.8554393947124481E-2</v>
      </c>
      <c r="Y78">
        <v>0.19817952811717987</v>
      </c>
      <c r="Z78">
        <v>0.30156812071800232</v>
      </c>
      <c r="AA78">
        <v>0.82199621200561523</v>
      </c>
      <c r="AB78">
        <v>6.5211504697799683E-2</v>
      </c>
      <c r="AG78">
        <v>0.31700637936592102</v>
      </c>
      <c r="AH78">
        <v>0.46371728181838989</v>
      </c>
      <c r="AI78">
        <v>0.3247104287147522</v>
      </c>
      <c r="AK78">
        <v>0.49261778593063354</v>
      </c>
      <c r="AL78">
        <v>0.24011652171611786</v>
      </c>
      <c r="AM78">
        <v>2.5804575532674789E-2</v>
      </c>
      <c r="AN78">
        <v>0.39769273996353149</v>
      </c>
      <c r="AO78">
        <v>0.61200624704360962</v>
      </c>
      <c r="AP78">
        <v>0.41620299220085144</v>
      </c>
    </row>
    <row r="79" spans="1:42">
      <c r="A79" s="12">
        <v>25</v>
      </c>
      <c r="B79" t="s">
        <v>131</v>
      </c>
      <c r="C79" s="12">
        <v>3</v>
      </c>
      <c r="D79">
        <v>0.51732404673581145</v>
      </c>
      <c r="F79" s="12">
        <v>25</v>
      </c>
      <c r="G79" t="s">
        <v>69</v>
      </c>
      <c r="H79" s="16">
        <v>0</v>
      </c>
      <c r="I79">
        <v>0.1804847304188392</v>
      </c>
      <c r="L79" t="s">
        <v>134</v>
      </c>
      <c r="M79">
        <v>0.88230353593826294</v>
      </c>
      <c r="N79">
        <v>0.84144526720046997</v>
      </c>
      <c r="O79">
        <v>0.35404714941978455</v>
      </c>
      <c r="P79">
        <v>0.29886901378631592</v>
      </c>
      <c r="Q79">
        <v>0.82119309902191162</v>
      </c>
      <c r="R79">
        <v>9.5082491636276245E-2</v>
      </c>
      <c r="S79">
        <v>4.0555499494075775E-2</v>
      </c>
      <c r="T79">
        <v>0.83715987205505371</v>
      </c>
      <c r="U79">
        <v>0.58931201696395874</v>
      </c>
      <c r="V79">
        <v>0.50663167238235474</v>
      </c>
      <c r="W79">
        <v>0.13041535019874573</v>
      </c>
      <c r="X79">
        <v>1.6388742253184319E-2</v>
      </c>
      <c r="Y79">
        <v>0.51487153768539429</v>
      </c>
      <c r="Z79">
        <v>0.69452834129333496</v>
      </c>
      <c r="AA79">
        <v>0.61568284034729004</v>
      </c>
      <c r="AB79">
        <v>0.22626638412475586</v>
      </c>
      <c r="AG79">
        <v>0.72015464305877686</v>
      </c>
      <c r="AH79">
        <v>0.19151909649372101</v>
      </c>
      <c r="AI79">
        <v>0.7338067889213562</v>
      </c>
      <c r="AJ79">
        <v>0.49261778593063354</v>
      </c>
      <c r="AL79">
        <v>0.59207832813262939</v>
      </c>
      <c r="AM79">
        <v>0.11283454298973083</v>
      </c>
      <c r="AN79">
        <v>0.84558278322219849</v>
      </c>
      <c r="AO79">
        <v>0.82622295618057251</v>
      </c>
      <c r="AP79">
        <v>0.87227177619934082</v>
      </c>
    </row>
    <row r="80" spans="1:42">
      <c r="A80" s="12">
        <v>25</v>
      </c>
      <c r="B80" t="s">
        <v>131</v>
      </c>
      <c r="C80" s="12">
        <v>3</v>
      </c>
      <c r="D80">
        <v>0.20688590396788636</v>
      </c>
      <c r="F80" s="12">
        <v>25</v>
      </c>
      <c r="G80" t="s">
        <v>69</v>
      </c>
      <c r="H80" s="16">
        <v>0</v>
      </c>
      <c r="I80">
        <v>0.2279209284028324</v>
      </c>
      <c r="L80" t="s">
        <v>135</v>
      </c>
      <c r="M80">
        <v>0.67600828409194946</v>
      </c>
      <c r="N80">
        <v>0.71863025426864624</v>
      </c>
      <c r="O80">
        <v>0.66242563724517822</v>
      </c>
      <c r="P80">
        <v>0.58777344226837158</v>
      </c>
      <c r="Q80">
        <v>0.47176992893218994</v>
      </c>
      <c r="R80">
        <v>0.24193167686462402</v>
      </c>
      <c r="S80">
        <v>0.12142594903707504</v>
      </c>
      <c r="T80">
        <v>0.71880626678466797</v>
      </c>
      <c r="U80">
        <v>0.3029172420501709</v>
      </c>
      <c r="V80">
        <v>0.87805402278900146</v>
      </c>
      <c r="W80">
        <v>4.713522270321846E-2</v>
      </c>
      <c r="X80">
        <v>4.017926286906004E-3</v>
      </c>
      <c r="Y80">
        <v>0.88649451732635498</v>
      </c>
      <c r="Z80">
        <v>0.85797643661499023</v>
      </c>
      <c r="AA80">
        <v>0.3239726722240448</v>
      </c>
      <c r="AB80">
        <v>0.47659865021705627</v>
      </c>
      <c r="AG80">
        <v>0.83463370800018311</v>
      </c>
      <c r="AH80">
        <v>7.5938798487186432E-2</v>
      </c>
      <c r="AI80">
        <v>0.82417887449264526</v>
      </c>
      <c r="AJ80">
        <v>0.24011652171611786</v>
      </c>
      <c r="AK80">
        <v>0.59207832813262939</v>
      </c>
      <c r="AM80">
        <v>0.2766444981098175</v>
      </c>
      <c r="AN80">
        <v>0.71411114931106567</v>
      </c>
      <c r="AO80">
        <v>0.46941414475440979</v>
      </c>
      <c r="AP80">
        <v>0.68896323442459106</v>
      </c>
    </row>
    <row r="81" spans="1:42">
      <c r="A81" s="12">
        <v>25</v>
      </c>
      <c r="B81" t="s">
        <v>131</v>
      </c>
      <c r="C81" s="12">
        <v>3</v>
      </c>
      <c r="D81">
        <v>0.75305484512645637</v>
      </c>
      <c r="F81" s="12">
        <v>25</v>
      </c>
      <c r="G81" t="s">
        <v>69</v>
      </c>
      <c r="H81" s="16">
        <v>0</v>
      </c>
      <c r="I81">
        <v>0.26103565365025472</v>
      </c>
      <c r="L81" t="s">
        <v>135</v>
      </c>
      <c r="M81">
        <v>0.14184653759002686</v>
      </c>
      <c r="N81">
        <v>0.15724039077758789</v>
      </c>
      <c r="O81">
        <v>0.48229771852493286</v>
      </c>
      <c r="P81">
        <v>0.55163037776947021</v>
      </c>
      <c r="Q81">
        <v>7.7315181493759155E-2</v>
      </c>
      <c r="R81">
        <v>0.91468536853790283</v>
      </c>
      <c r="S81">
        <v>0.59443694353103638</v>
      </c>
      <c r="T81">
        <v>0.15971100330352783</v>
      </c>
      <c r="U81">
        <v>3.7555865943431854E-2</v>
      </c>
      <c r="V81">
        <v>0.33424043655395508</v>
      </c>
      <c r="W81">
        <v>1.948552904650569E-3</v>
      </c>
      <c r="X81">
        <v>5.8766487200045958E-5</v>
      </c>
      <c r="Y81">
        <v>0.32896795868873596</v>
      </c>
      <c r="Z81">
        <v>0.21883019804954529</v>
      </c>
      <c r="AA81">
        <v>4.1862525045871735E-2</v>
      </c>
      <c r="AB81">
        <v>0.66952157020568848</v>
      </c>
      <c r="AG81">
        <v>0.20747941732406616</v>
      </c>
      <c r="AH81">
        <v>4.1113379411399364E-3</v>
      </c>
      <c r="AI81">
        <v>0.20207600295543671</v>
      </c>
      <c r="AJ81">
        <v>2.5804575532674789E-2</v>
      </c>
      <c r="AK81">
        <v>0.11283454298973083</v>
      </c>
      <c r="AL81">
        <v>0.2766444981098175</v>
      </c>
      <c r="AN81">
        <v>0.15709418058395386</v>
      </c>
      <c r="AO81">
        <v>7.6674655079841614E-2</v>
      </c>
      <c r="AP81">
        <v>0.14631739258766174</v>
      </c>
    </row>
    <row r="82" spans="1:42">
      <c r="A82" s="12">
        <v>25</v>
      </c>
      <c r="B82" t="s">
        <v>131</v>
      </c>
      <c r="C82" s="12">
        <v>3</v>
      </c>
      <c r="D82">
        <v>0.13666917691685496</v>
      </c>
      <c r="F82" s="12">
        <v>25</v>
      </c>
      <c r="G82" t="s">
        <v>69</v>
      </c>
      <c r="H82" s="16">
        <v>0</v>
      </c>
      <c r="I82">
        <v>0.52659034513873237</v>
      </c>
      <c r="L82" t="s">
        <v>135</v>
      </c>
      <c r="M82">
        <v>0.94461071491241455</v>
      </c>
      <c r="N82">
        <v>0.99621313810348511</v>
      </c>
      <c r="O82">
        <v>0.44811621308326721</v>
      </c>
      <c r="P82">
        <v>0.38501453399658203</v>
      </c>
      <c r="Q82">
        <v>0.69827252626419067</v>
      </c>
      <c r="R82">
        <v>0.13411533832550049</v>
      </c>
      <c r="S82">
        <v>6.0539539903402328E-2</v>
      </c>
      <c r="T82">
        <v>0.98657006025314331</v>
      </c>
      <c r="U82">
        <v>0.48394376039505005</v>
      </c>
      <c r="V82">
        <v>0.62209522724151611</v>
      </c>
      <c r="W82">
        <v>9.7074665129184723E-2</v>
      </c>
      <c r="X82">
        <v>1.1062284000217915E-2</v>
      </c>
      <c r="Y82">
        <v>0.6298794150352478</v>
      </c>
      <c r="Z82">
        <v>0.82886344194412231</v>
      </c>
      <c r="AA82">
        <v>0.51082044839859009</v>
      </c>
      <c r="AB82">
        <v>0.29871886968612671</v>
      </c>
      <c r="AG82">
        <v>0.85409510135650635</v>
      </c>
      <c r="AH82">
        <v>0.14674703776836395</v>
      </c>
      <c r="AI82">
        <v>0.86541342735290527</v>
      </c>
      <c r="AJ82">
        <v>0.39769273996353149</v>
      </c>
      <c r="AK82">
        <v>0.84558278322219849</v>
      </c>
      <c r="AL82">
        <v>0.71411114931106567</v>
      </c>
      <c r="AM82">
        <v>0.15709418058395386</v>
      </c>
      <c r="AO82">
        <v>0.69854038953781128</v>
      </c>
      <c r="AP82">
        <v>0.95886468887329102</v>
      </c>
    </row>
    <row r="83" spans="1:42">
      <c r="A83" s="12">
        <v>25</v>
      </c>
      <c r="B83" t="s">
        <v>131</v>
      </c>
      <c r="C83" s="12">
        <v>3</v>
      </c>
      <c r="D83">
        <v>0.37010788251043386</v>
      </c>
      <c r="F83" s="12">
        <v>25</v>
      </c>
      <c r="G83" t="s">
        <v>69</v>
      </c>
      <c r="H83" s="16">
        <v>0</v>
      </c>
      <c r="I83">
        <v>0.41474654377880182</v>
      </c>
      <c r="L83" t="s">
        <v>135</v>
      </c>
      <c r="M83">
        <v>0.73144340515136719</v>
      </c>
      <c r="N83">
        <v>0.69533294439315796</v>
      </c>
      <c r="O83">
        <v>0.26662725210189819</v>
      </c>
      <c r="P83">
        <v>0.22136412560939789</v>
      </c>
      <c r="Q83">
        <v>0.99248707294464111</v>
      </c>
      <c r="R83">
        <v>6.367240846157074E-2</v>
      </c>
      <c r="S83">
        <v>2.5249429047107697E-2</v>
      </c>
      <c r="T83">
        <v>0.69254535436630249</v>
      </c>
      <c r="U83">
        <v>0.72047334909439087</v>
      </c>
      <c r="V83">
        <v>0.39490556716918945</v>
      </c>
      <c r="W83">
        <v>0.17875228822231293</v>
      </c>
      <c r="X83">
        <v>2.5573670864105225E-2</v>
      </c>
      <c r="Y83">
        <v>0.40223774313926697</v>
      </c>
      <c r="Z83">
        <v>0.56248205900192261</v>
      </c>
      <c r="AA83">
        <v>0.74549591541290283</v>
      </c>
      <c r="AB83">
        <v>0.16340862214565277</v>
      </c>
      <c r="AG83">
        <v>0.58561074733734131</v>
      </c>
      <c r="AH83">
        <v>0.25382807850837708</v>
      </c>
      <c r="AI83">
        <v>0.59590733051300049</v>
      </c>
      <c r="AJ83">
        <v>0.61200624704360962</v>
      </c>
      <c r="AK83">
        <v>0.82622295618057251</v>
      </c>
      <c r="AL83">
        <v>0.46941414475440979</v>
      </c>
      <c r="AM83">
        <v>7.6674655079841614E-2</v>
      </c>
      <c r="AN83">
        <v>0.69854038953781128</v>
      </c>
      <c r="AP83">
        <v>0.7226753830909729</v>
      </c>
    </row>
    <row r="84" spans="1:42">
      <c r="A84" s="12">
        <v>25</v>
      </c>
      <c r="B84" t="s">
        <v>131</v>
      </c>
      <c r="C84" s="12">
        <v>4</v>
      </c>
      <c r="D84">
        <v>1.3571458307314432</v>
      </c>
      <c r="F84" s="12">
        <v>25</v>
      </c>
      <c r="G84" t="s">
        <v>69</v>
      </c>
      <c r="H84" s="16">
        <v>1</v>
      </c>
      <c r="I84">
        <v>0.22072825898782392</v>
      </c>
      <c r="L84" t="s">
        <v>135</v>
      </c>
      <c r="M84">
        <v>0.98041296005249023</v>
      </c>
      <c r="N84">
        <v>0.95862478017807007</v>
      </c>
      <c r="O84">
        <v>0.42721134424209595</v>
      </c>
      <c r="P84">
        <v>0.36507967114448547</v>
      </c>
      <c r="Q84">
        <v>0.72114771604537964</v>
      </c>
      <c r="R84">
        <v>0.12453427910804749</v>
      </c>
      <c r="S84">
        <v>5.5712003260850906E-2</v>
      </c>
      <c r="T84">
        <v>0.94985067844390869</v>
      </c>
      <c r="U84">
        <v>0.50460416078567505</v>
      </c>
      <c r="V84">
        <v>0.59650719165802002</v>
      </c>
      <c r="W84">
        <v>0.10246085375547409</v>
      </c>
      <c r="X84">
        <v>1.1728052049875259E-2</v>
      </c>
      <c r="Y84">
        <v>0.60713833570480347</v>
      </c>
      <c r="Z84">
        <v>0.79843950271606445</v>
      </c>
      <c r="AA84">
        <v>0.53068852424621582</v>
      </c>
      <c r="AB84">
        <v>0.28142201900482178</v>
      </c>
      <c r="AG84">
        <v>0.82577788829803467</v>
      </c>
      <c r="AH84">
        <v>0.15410777926445007</v>
      </c>
      <c r="AI84">
        <v>0.83944666385650635</v>
      </c>
      <c r="AJ84">
        <v>0.41620299220085144</v>
      </c>
      <c r="AK84">
        <v>0.87227177619934082</v>
      </c>
      <c r="AL84">
        <v>0.68896323442459106</v>
      </c>
      <c r="AM84">
        <v>0.14631739258766174</v>
      </c>
      <c r="AN84">
        <v>0.95886468887329102</v>
      </c>
      <c r="AO84">
        <v>0.7226753830909729</v>
      </c>
    </row>
    <row r="85" spans="1:42">
      <c r="A85" s="12">
        <v>25</v>
      </c>
      <c r="B85" t="s">
        <v>131</v>
      </c>
      <c r="C85" s="12">
        <v>4</v>
      </c>
      <c r="D85">
        <v>0.53405572755417952</v>
      </c>
      <c r="F85" s="12">
        <v>25</v>
      </c>
      <c r="G85" t="s">
        <v>69</v>
      </c>
      <c r="H85" s="16">
        <v>1</v>
      </c>
      <c r="I85">
        <v>0.25570416994492529</v>
      </c>
    </row>
    <row r="86" spans="1:42">
      <c r="A86" s="12">
        <v>25</v>
      </c>
      <c r="B86" t="s">
        <v>131</v>
      </c>
      <c r="C86" s="12">
        <v>4</v>
      </c>
      <c r="D86">
        <v>0.50263760326465623</v>
      </c>
      <c r="F86" s="12">
        <v>25</v>
      </c>
      <c r="G86" t="s">
        <v>69</v>
      </c>
      <c r="H86" s="16">
        <v>1</v>
      </c>
      <c r="I86">
        <v>0.1750040936630097</v>
      </c>
    </row>
    <row r="87" spans="1:42">
      <c r="A87" s="12">
        <v>25</v>
      </c>
      <c r="B87" t="s">
        <v>131</v>
      </c>
      <c r="C87" s="12">
        <v>4</v>
      </c>
      <c r="D87">
        <v>0.23529411764705885</v>
      </c>
      <c r="F87" s="12">
        <v>25</v>
      </c>
      <c r="G87" t="s">
        <v>69</v>
      </c>
      <c r="H87" s="16">
        <v>1</v>
      </c>
      <c r="I87">
        <v>0.2843943601794488</v>
      </c>
    </row>
    <row r="88" spans="1:42">
      <c r="A88" s="12">
        <v>25</v>
      </c>
      <c r="B88" t="s">
        <v>131</v>
      </c>
      <c r="C88" s="12">
        <v>4</v>
      </c>
      <c r="D88">
        <v>0.8312297610851882</v>
      </c>
      <c r="F88" s="12">
        <v>25</v>
      </c>
      <c r="G88" t="s">
        <v>69</v>
      </c>
      <c r="H88" s="16">
        <v>2</v>
      </c>
      <c r="I88">
        <v>0.24035568127106402</v>
      </c>
    </row>
    <row r="89" spans="1:42">
      <c r="A89" s="12">
        <v>25</v>
      </c>
      <c r="B89" t="s">
        <v>131</v>
      </c>
      <c r="C89" s="12">
        <v>5</v>
      </c>
      <c r="D89">
        <v>0.62964841108857339</v>
      </c>
      <c r="F89" s="12">
        <v>25</v>
      </c>
      <c r="G89" t="s">
        <v>69</v>
      </c>
      <c r="H89" s="16">
        <v>2</v>
      </c>
      <c r="I89">
        <v>0.26501129753377251</v>
      </c>
    </row>
    <row r="90" spans="1:42">
      <c r="A90" s="12">
        <v>25</v>
      </c>
      <c r="B90" t="s">
        <v>131</v>
      </c>
      <c r="C90" s="12">
        <v>5</v>
      </c>
      <c r="D90">
        <v>0.42382748823995164</v>
      </c>
      <c r="F90" s="12">
        <v>25</v>
      </c>
      <c r="G90" t="s">
        <v>69</v>
      </c>
      <c r="H90" s="16">
        <v>2</v>
      </c>
      <c r="I90">
        <v>0.56329758950726705</v>
      </c>
    </row>
    <row r="91" spans="1:42">
      <c r="A91" s="12">
        <v>25</v>
      </c>
      <c r="B91" t="s">
        <v>131</v>
      </c>
      <c r="C91" s="12">
        <v>5</v>
      </c>
      <c r="D91">
        <v>0.61999877832753036</v>
      </c>
      <c r="F91" s="12">
        <v>25</v>
      </c>
      <c r="G91" t="s">
        <v>69</v>
      </c>
      <c r="H91" s="16">
        <v>2</v>
      </c>
      <c r="I91">
        <v>1.1138212845622122</v>
      </c>
    </row>
    <row r="92" spans="1:42">
      <c r="A92" s="12">
        <v>25</v>
      </c>
      <c r="B92" t="s">
        <v>131</v>
      </c>
      <c r="C92" s="12">
        <v>5</v>
      </c>
      <c r="D92">
        <v>0.62151650026063598</v>
      </c>
      <c r="F92" s="12">
        <v>25</v>
      </c>
      <c r="G92" t="s">
        <v>69</v>
      </c>
      <c r="H92" s="16">
        <v>2</v>
      </c>
      <c r="I92">
        <v>1.1926875679594058</v>
      </c>
    </row>
    <row r="93" spans="1:42">
      <c r="A93" s="12">
        <v>25</v>
      </c>
      <c r="B93" t="s">
        <v>131</v>
      </c>
      <c r="C93" s="12">
        <v>5</v>
      </c>
      <c r="D93">
        <v>0.33820509723396552</v>
      </c>
      <c r="F93" s="12">
        <v>25</v>
      </c>
      <c r="G93" t="s">
        <v>69</v>
      </c>
      <c r="H93" s="16">
        <v>3</v>
      </c>
      <c r="I93">
        <v>0.62037228809610123</v>
      </c>
      <c r="M93" t="s">
        <v>63</v>
      </c>
      <c r="N93" t="s">
        <v>64</v>
      </c>
      <c r="O93" t="s">
        <v>63</v>
      </c>
      <c r="P93" t="s">
        <v>64</v>
      </c>
      <c r="Q93" t="s">
        <v>65</v>
      </c>
      <c r="T93" t="s">
        <v>136</v>
      </c>
      <c r="U93" t="s">
        <v>137</v>
      </c>
      <c r="V93" t="s">
        <v>138</v>
      </c>
    </row>
    <row r="94" spans="1:42">
      <c r="A94" s="12">
        <v>25</v>
      </c>
      <c r="B94" t="s">
        <v>48</v>
      </c>
      <c r="C94" s="16">
        <v>0</v>
      </c>
      <c r="D94">
        <v>0.86234429894602382</v>
      </c>
      <c r="F94" s="12">
        <v>25</v>
      </c>
      <c r="G94" t="s">
        <v>69</v>
      </c>
      <c r="H94" s="16">
        <v>3</v>
      </c>
      <c r="I94">
        <v>0.76092611862643078</v>
      </c>
      <c r="L94" t="s">
        <v>66</v>
      </c>
      <c r="M94">
        <v>0.69378584623336792</v>
      </c>
      <c r="N94">
        <v>5</v>
      </c>
      <c r="O94">
        <v>0.24534611403942108</v>
      </c>
      <c r="P94">
        <v>5</v>
      </c>
      <c r="Q94">
        <f t="shared" ref="Q94:Q123" si="2">+O94/SQRT(P94)</f>
        <v>0.10972211780151221</v>
      </c>
      <c r="R94" t="s">
        <v>66</v>
      </c>
      <c r="S94">
        <v>0</v>
      </c>
      <c r="T94">
        <f t="shared" ref="T94:T123" si="3">+V94+Q94</f>
        <v>0.80350796403488012</v>
      </c>
      <c r="U94">
        <f t="shared" ref="U94:U123" si="4">+V94-Q94</f>
        <v>0.58406372843185572</v>
      </c>
      <c r="V94">
        <v>0.69378584623336792</v>
      </c>
    </row>
    <row r="95" spans="1:42">
      <c r="A95" s="12">
        <v>25</v>
      </c>
      <c r="B95" t="s">
        <v>48</v>
      </c>
      <c r="C95" s="16">
        <v>0</v>
      </c>
      <c r="D95">
        <v>0.50029170572464299</v>
      </c>
      <c r="F95" s="12">
        <v>25</v>
      </c>
      <c r="G95" t="s">
        <v>69</v>
      </c>
      <c r="H95" s="16">
        <v>3</v>
      </c>
      <c r="I95">
        <v>1.8435226035638572</v>
      </c>
      <c r="L95" t="s">
        <v>66</v>
      </c>
      <c r="M95">
        <v>0.67918819189071655</v>
      </c>
      <c r="N95">
        <v>5</v>
      </c>
      <c r="O95">
        <v>0.32437443733215332</v>
      </c>
      <c r="P95">
        <v>5</v>
      </c>
      <c r="Q95">
        <f t="shared" si="2"/>
        <v>0.14506465840758806</v>
      </c>
      <c r="R95" t="s">
        <v>66</v>
      </c>
      <c r="S95">
        <v>1</v>
      </c>
      <c r="T95">
        <f t="shared" si="3"/>
        <v>0.82425285029830464</v>
      </c>
      <c r="U95">
        <f t="shared" si="4"/>
        <v>0.53412353348312847</v>
      </c>
      <c r="V95">
        <v>0.67918819189071655</v>
      </c>
    </row>
    <row r="96" spans="1:42">
      <c r="A96" s="12">
        <v>25</v>
      </c>
      <c r="B96" t="s">
        <v>48</v>
      </c>
      <c r="C96" s="16">
        <v>0</v>
      </c>
      <c r="D96">
        <v>0.38644619137977776</v>
      </c>
      <c r="F96" s="12">
        <v>25</v>
      </c>
      <c r="G96" t="s">
        <v>69</v>
      </c>
      <c r="H96" s="16">
        <v>3</v>
      </c>
      <c r="I96">
        <v>0.37409666945957271</v>
      </c>
      <c r="L96" t="s">
        <v>66</v>
      </c>
      <c r="M96">
        <v>0.50324773788452148</v>
      </c>
      <c r="N96">
        <v>5</v>
      </c>
      <c r="O96">
        <v>0.11502029746770859</v>
      </c>
      <c r="P96">
        <v>5</v>
      </c>
      <c r="Q96">
        <f t="shared" si="2"/>
        <v>5.1438640786008662E-2</v>
      </c>
      <c r="R96" t="s">
        <v>66</v>
      </c>
      <c r="S96">
        <v>2</v>
      </c>
      <c r="T96">
        <f t="shared" si="3"/>
        <v>0.55468637867053017</v>
      </c>
      <c r="U96">
        <f t="shared" si="4"/>
        <v>0.4518090970985128</v>
      </c>
      <c r="V96">
        <v>0.50324773788452148</v>
      </c>
    </row>
    <row r="97" spans="1:22">
      <c r="A97" s="12">
        <v>25</v>
      </c>
      <c r="B97" t="s">
        <v>48</v>
      </c>
      <c r="C97" s="16">
        <v>0</v>
      </c>
      <c r="D97">
        <v>0.97231971190527078</v>
      </c>
      <c r="F97" s="12">
        <v>25</v>
      </c>
      <c r="G97" t="s">
        <v>69</v>
      </c>
      <c r="H97" s="16">
        <v>3</v>
      </c>
      <c r="I97">
        <v>0.60073810825587748</v>
      </c>
      <c r="L97" t="s">
        <v>66</v>
      </c>
      <c r="M97">
        <v>0.47522234916687012</v>
      </c>
      <c r="N97">
        <v>5</v>
      </c>
      <c r="O97">
        <v>0.17974331974983215</v>
      </c>
      <c r="P97">
        <v>5</v>
      </c>
      <c r="Q97">
        <f t="shared" si="2"/>
        <v>8.038365629242103E-2</v>
      </c>
      <c r="R97" t="s">
        <v>66</v>
      </c>
      <c r="S97">
        <v>3</v>
      </c>
      <c r="T97">
        <f t="shared" si="3"/>
        <v>0.55560600545929117</v>
      </c>
      <c r="U97">
        <f t="shared" si="4"/>
        <v>0.39483869287444906</v>
      </c>
      <c r="V97">
        <v>0.47522234916687012</v>
      </c>
    </row>
    <row r="98" spans="1:22">
      <c r="A98" s="12">
        <v>25</v>
      </c>
      <c r="B98" t="s">
        <v>48</v>
      </c>
      <c r="C98" s="16">
        <v>0</v>
      </c>
      <c r="D98">
        <v>0.74752736744321613</v>
      </c>
      <c r="F98" s="12">
        <v>25</v>
      </c>
      <c r="G98" t="s">
        <v>69</v>
      </c>
      <c r="H98" s="16">
        <v>4</v>
      </c>
      <c r="I98">
        <v>0.46187683284457487</v>
      </c>
      <c r="L98" t="s">
        <v>66</v>
      </c>
      <c r="M98">
        <v>0.76505881547927856</v>
      </c>
      <c r="N98">
        <v>5</v>
      </c>
      <c r="O98">
        <v>0.40554279088973999</v>
      </c>
      <c r="P98">
        <v>5</v>
      </c>
      <c r="Q98">
        <f t="shared" si="2"/>
        <v>0.18136424964288819</v>
      </c>
      <c r="R98" t="s">
        <v>66</v>
      </c>
      <c r="S98">
        <v>4</v>
      </c>
      <c r="T98">
        <f t="shared" si="3"/>
        <v>0.94642306512216678</v>
      </c>
      <c r="U98">
        <f t="shared" si="4"/>
        <v>0.58369456583639034</v>
      </c>
      <c r="V98">
        <v>0.76505881547927856</v>
      </c>
    </row>
    <row r="99" spans="1:22">
      <c r="A99" s="12">
        <v>25</v>
      </c>
      <c r="B99" t="s">
        <v>48</v>
      </c>
      <c r="C99" s="16">
        <v>1</v>
      </c>
      <c r="D99">
        <v>0.56825043699348488</v>
      </c>
      <c r="F99" s="12">
        <v>25</v>
      </c>
      <c r="G99" t="s">
        <v>69</v>
      </c>
      <c r="H99" s="16">
        <v>4</v>
      </c>
      <c r="I99">
        <v>0.4475263995371041</v>
      </c>
      <c r="L99" t="s">
        <v>67</v>
      </c>
      <c r="M99">
        <v>0.3221556544303894</v>
      </c>
      <c r="N99">
        <v>5</v>
      </c>
      <c r="O99">
        <v>0.14409467577934265</v>
      </c>
      <c r="P99">
        <v>5</v>
      </c>
      <c r="Q99">
        <f t="shared" si="2"/>
        <v>6.4441098047680528E-2</v>
      </c>
      <c r="R99" t="s">
        <v>67</v>
      </c>
      <c r="S99">
        <v>0</v>
      </c>
      <c r="T99">
        <f t="shared" si="3"/>
        <v>0.3865967524780699</v>
      </c>
      <c r="U99">
        <f t="shared" si="4"/>
        <v>0.2577145563827089</v>
      </c>
      <c r="V99">
        <v>0.3221556544303894</v>
      </c>
    </row>
    <row r="100" spans="1:22">
      <c r="A100" s="12">
        <v>25</v>
      </c>
      <c r="B100" t="s">
        <v>48</v>
      </c>
      <c r="C100" s="16">
        <v>1</v>
      </c>
      <c r="D100">
        <v>0.82659276207663301</v>
      </c>
      <c r="F100" s="12">
        <v>25</v>
      </c>
      <c r="G100" t="s">
        <v>69</v>
      </c>
      <c r="H100" s="16">
        <v>4</v>
      </c>
      <c r="I100">
        <v>0.54889112903225812</v>
      </c>
      <c r="L100" t="s">
        <v>67</v>
      </c>
      <c r="M100">
        <v>0.23395772278308868</v>
      </c>
      <c r="N100">
        <v>4</v>
      </c>
      <c r="O100">
        <v>4.7142732888460159E-2</v>
      </c>
      <c r="P100">
        <v>4</v>
      </c>
      <c r="Q100">
        <f t="shared" si="2"/>
        <v>2.357136644423008E-2</v>
      </c>
      <c r="R100" t="s">
        <v>67</v>
      </c>
      <c r="S100">
        <v>1</v>
      </c>
      <c r="T100">
        <f t="shared" si="3"/>
        <v>0.25752908922731876</v>
      </c>
      <c r="U100">
        <f t="shared" si="4"/>
        <v>0.2103863563388586</v>
      </c>
      <c r="V100">
        <v>0.23395772278308868</v>
      </c>
    </row>
    <row r="101" spans="1:22">
      <c r="A101" s="12">
        <v>25</v>
      </c>
      <c r="B101" t="s">
        <v>48</v>
      </c>
      <c r="C101" s="16">
        <v>1</v>
      </c>
      <c r="D101">
        <v>1.1590684660961159</v>
      </c>
      <c r="F101" s="12">
        <v>25</v>
      </c>
      <c r="G101" t="s">
        <v>69</v>
      </c>
      <c r="H101" s="16">
        <v>4</v>
      </c>
      <c r="I101">
        <v>0.46062449776145109</v>
      </c>
      <c r="L101" t="s">
        <v>67</v>
      </c>
      <c r="M101">
        <v>0.67503470182418823</v>
      </c>
      <c r="N101">
        <v>5</v>
      </c>
      <c r="O101">
        <v>0.45553496479988098</v>
      </c>
      <c r="P101">
        <v>5</v>
      </c>
      <c r="Q101">
        <f t="shared" si="2"/>
        <v>0.20372142948410155</v>
      </c>
      <c r="R101" t="s">
        <v>67</v>
      </c>
      <c r="S101">
        <v>2</v>
      </c>
      <c r="T101">
        <f t="shared" si="3"/>
        <v>0.87875613130828978</v>
      </c>
      <c r="U101">
        <f t="shared" si="4"/>
        <v>0.47131327234008669</v>
      </c>
      <c r="V101">
        <v>0.67503470182418823</v>
      </c>
    </row>
    <row r="102" spans="1:22">
      <c r="A102" s="12">
        <v>25</v>
      </c>
      <c r="B102" t="s">
        <v>48</v>
      </c>
      <c r="C102" s="16">
        <v>1</v>
      </c>
      <c r="D102">
        <v>0.52882849798016907</v>
      </c>
      <c r="F102" s="12">
        <v>25</v>
      </c>
      <c r="G102" t="s">
        <v>69</v>
      </c>
      <c r="H102" s="16">
        <v>4</v>
      </c>
      <c r="I102">
        <v>0.90463593138168941</v>
      </c>
      <c r="L102" t="s">
        <v>67</v>
      </c>
      <c r="M102">
        <v>0.83993113040924072</v>
      </c>
      <c r="N102">
        <v>5</v>
      </c>
      <c r="O102">
        <v>0.57789677381515503</v>
      </c>
      <c r="P102">
        <v>5</v>
      </c>
      <c r="Q102">
        <f t="shared" si="2"/>
        <v>0.25844329404570143</v>
      </c>
      <c r="R102" t="s">
        <v>67</v>
      </c>
      <c r="S102">
        <v>3</v>
      </c>
      <c r="T102">
        <f t="shared" si="3"/>
        <v>1.098374424454942</v>
      </c>
      <c r="U102">
        <f t="shared" si="4"/>
        <v>0.58148783636353929</v>
      </c>
      <c r="V102">
        <v>0.83993113040924072</v>
      </c>
    </row>
    <row r="103" spans="1:22">
      <c r="A103" s="12">
        <v>25</v>
      </c>
      <c r="B103" t="s">
        <v>48</v>
      </c>
      <c r="C103" s="16">
        <v>1</v>
      </c>
      <c r="D103">
        <v>0.31320092981526043</v>
      </c>
      <c r="F103" s="12">
        <v>50</v>
      </c>
      <c r="G103" t="s">
        <v>48</v>
      </c>
      <c r="H103" s="12">
        <v>0</v>
      </c>
      <c r="I103">
        <v>0.87948462314055653</v>
      </c>
      <c r="L103" t="s">
        <v>67</v>
      </c>
      <c r="M103">
        <v>0.56471097469329834</v>
      </c>
      <c r="N103">
        <v>5</v>
      </c>
      <c r="O103">
        <v>0.19425518810749054</v>
      </c>
      <c r="P103">
        <v>5</v>
      </c>
      <c r="Q103">
        <f t="shared" si="2"/>
        <v>8.6873561118071513E-2</v>
      </c>
      <c r="R103" t="s">
        <v>67</v>
      </c>
      <c r="S103">
        <v>4</v>
      </c>
      <c r="T103">
        <f t="shared" si="3"/>
        <v>0.65158453581136988</v>
      </c>
      <c r="U103">
        <f t="shared" si="4"/>
        <v>0.4778374135752268</v>
      </c>
      <c r="V103">
        <v>0.56471097469329834</v>
      </c>
    </row>
    <row r="104" spans="1:22">
      <c r="A104" s="12">
        <v>25</v>
      </c>
      <c r="B104" t="s">
        <v>48</v>
      </c>
      <c r="C104" s="16">
        <v>2</v>
      </c>
      <c r="D104">
        <v>0.41323837452869722</v>
      </c>
      <c r="F104" s="12">
        <v>50</v>
      </c>
      <c r="G104" t="s">
        <v>48</v>
      </c>
      <c r="H104" s="12">
        <v>0</v>
      </c>
      <c r="I104">
        <v>0.52700764818355639</v>
      </c>
      <c r="L104" t="s">
        <v>68</v>
      </c>
      <c r="M104">
        <v>1.063249945640564</v>
      </c>
      <c r="N104">
        <v>5</v>
      </c>
      <c r="O104">
        <v>0.44396302103996277</v>
      </c>
      <c r="P104">
        <v>5</v>
      </c>
      <c r="Q104">
        <f t="shared" si="2"/>
        <v>0.19854629890830522</v>
      </c>
      <c r="R104" t="s">
        <v>68</v>
      </c>
      <c r="S104">
        <v>0</v>
      </c>
      <c r="T104">
        <f t="shared" si="3"/>
        <v>1.2617962445488691</v>
      </c>
      <c r="U104">
        <f t="shared" si="4"/>
        <v>0.86470364673225875</v>
      </c>
      <c r="V104">
        <v>1.063249945640564</v>
      </c>
    </row>
    <row r="105" spans="1:22">
      <c r="A105" s="12">
        <v>25</v>
      </c>
      <c r="B105" t="s">
        <v>48</v>
      </c>
      <c r="C105" s="16">
        <v>2</v>
      </c>
      <c r="D105">
        <v>0.53311241132915654</v>
      </c>
      <c r="F105" s="12">
        <v>50</v>
      </c>
      <c r="G105" t="s">
        <v>48</v>
      </c>
      <c r="H105" s="12">
        <v>0</v>
      </c>
      <c r="I105">
        <v>0.55874519706071857</v>
      </c>
      <c r="L105" t="s">
        <v>68</v>
      </c>
      <c r="M105">
        <v>1.2557662725448608</v>
      </c>
      <c r="N105">
        <v>5</v>
      </c>
      <c r="O105">
        <v>0.43992674350738525</v>
      </c>
      <c r="P105">
        <v>5</v>
      </c>
      <c r="Q105">
        <f t="shared" si="2"/>
        <v>0.19674122072052552</v>
      </c>
      <c r="R105" t="s">
        <v>68</v>
      </c>
      <c r="S105">
        <v>1</v>
      </c>
      <c r="T105">
        <f t="shared" si="3"/>
        <v>1.4525074932653863</v>
      </c>
      <c r="U105">
        <f t="shared" si="4"/>
        <v>1.0590250518243354</v>
      </c>
      <c r="V105">
        <v>1.2557662725448608</v>
      </c>
    </row>
    <row r="106" spans="1:22">
      <c r="A106" s="12">
        <v>25</v>
      </c>
      <c r="B106" t="s">
        <v>48</v>
      </c>
      <c r="C106" s="16">
        <v>2</v>
      </c>
      <c r="D106">
        <v>0.56800361736721106</v>
      </c>
      <c r="F106" s="12">
        <v>50</v>
      </c>
      <c r="G106" t="s">
        <v>48</v>
      </c>
      <c r="H106" s="12">
        <v>0</v>
      </c>
      <c r="I106">
        <v>0.68772520877978882</v>
      </c>
      <c r="L106" t="s">
        <v>68</v>
      </c>
      <c r="M106">
        <v>0.56891816854476929</v>
      </c>
      <c r="N106">
        <v>5</v>
      </c>
      <c r="O106">
        <v>3.7242170423269272E-2</v>
      </c>
      <c r="P106">
        <v>5</v>
      </c>
      <c r="Q106">
        <f t="shared" si="2"/>
        <v>1.665520493921244E-2</v>
      </c>
      <c r="R106" t="s">
        <v>68</v>
      </c>
      <c r="S106">
        <v>2</v>
      </c>
      <c r="T106">
        <f t="shared" si="3"/>
        <v>0.58557337348398175</v>
      </c>
      <c r="U106">
        <f t="shared" si="4"/>
        <v>0.55226296360555682</v>
      </c>
      <c r="V106">
        <v>0.56891816854476929</v>
      </c>
    </row>
    <row r="107" spans="1:22">
      <c r="A107" s="12">
        <v>25</v>
      </c>
      <c r="B107" t="s">
        <v>48</v>
      </c>
      <c r="C107" s="16">
        <v>2</v>
      </c>
      <c r="D107">
        <v>0.36001459518629136</v>
      </c>
      <c r="F107" s="12">
        <v>50</v>
      </c>
      <c r="G107" t="s">
        <v>48</v>
      </c>
      <c r="H107" s="12">
        <v>0</v>
      </c>
      <c r="I107">
        <v>0.54099118284052095</v>
      </c>
      <c r="L107" t="s">
        <v>68</v>
      </c>
      <c r="M107">
        <v>0.63021701574325562</v>
      </c>
      <c r="N107">
        <v>5</v>
      </c>
      <c r="O107">
        <v>0.22765025496482849</v>
      </c>
      <c r="P107">
        <v>5</v>
      </c>
      <c r="Q107">
        <f t="shared" si="2"/>
        <v>0.1018082890393031</v>
      </c>
      <c r="R107" t="s">
        <v>68</v>
      </c>
      <c r="S107">
        <v>3</v>
      </c>
      <c r="T107">
        <f t="shared" si="3"/>
        <v>0.73202530478255867</v>
      </c>
      <c r="U107">
        <f t="shared" si="4"/>
        <v>0.52840872670395256</v>
      </c>
      <c r="V107">
        <v>0.63021701574325562</v>
      </c>
    </row>
    <row r="108" spans="1:22">
      <c r="A108" s="12">
        <v>25</v>
      </c>
      <c r="B108" t="s">
        <v>48</v>
      </c>
      <c r="C108" s="16">
        <v>2</v>
      </c>
      <c r="D108">
        <v>0.64186965108624094</v>
      </c>
      <c r="F108" s="12">
        <v>50</v>
      </c>
      <c r="G108" t="s">
        <v>48</v>
      </c>
      <c r="H108" s="12">
        <v>1</v>
      </c>
      <c r="I108">
        <v>1.0980892912059259</v>
      </c>
      <c r="L108" t="s">
        <v>68</v>
      </c>
      <c r="M108">
        <v>0.82872003316879272</v>
      </c>
      <c r="N108">
        <v>5</v>
      </c>
      <c r="O108">
        <v>0.19757628440856934</v>
      </c>
      <c r="P108">
        <v>5</v>
      </c>
      <c r="Q108">
        <f t="shared" si="2"/>
        <v>8.8358800535878565E-2</v>
      </c>
      <c r="R108" t="s">
        <v>68</v>
      </c>
      <c r="S108">
        <v>4</v>
      </c>
      <c r="T108">
        <f t="shared" si="3"/>
        <v>0.91707883370467125</v>
      </c>
      <c r="U108">
        <f t="shared" si="4"/>
        <v>0.7403612326329142</v>
      </c>
      <c r="V108">
        <v>0.82872003316879272</v>
      </c>
    </row>
    <row r="109" spans="1:22">
      <c r="A109" s="12">
        <v>25</v>
      </c>
      <c r="B109" t="s">
        <v>48</v>
      </c>
      <c r="C109" s="16">
        <v>3</v>
      </c>
      <c r="D109">
        <v>0.50372852953498126</v>
      </c>
      <c r="F109" s="12">
        <v>50</v>
      </c>
      <c r="G109" t="s">
        <v>48</v>
      </c>
      <c r="H109" s="12">
        <v>1</v>
      </c>
      <c r="I109">
        <v>1.1483701903666403</v>
      </c>
      <c r="L109" t="s">
        <v>70</v>
      </c>
      <c r="M109">
        <v>0.43337449431419373</v>
      </c>
      <c r="N109">
        <v>4</v>
      </c>
      <c r="O109">
        <v>0.32795152068138123</v>
      </c>
      <c r="P109">
        <v>4</v>
      </c>
      <c r="Q109">
        <f t="shared" si="2"/>
        <v>0.16397576034069061</v>
      </c>
      <c r="R109" t="s">
        <v>70</v>
      </c>
      <c r="S109">
        <v>0</v>
      </c>
      <c r="T109">
        <f t="shared" si="3"/>
        <v>0.59735025465488434</v>
      </c>
      <c r="U109">
        <f t="shared" si="4"/>
        <v>0.26939873397350311</v>
      </c>
      <c r="V109">
        <v>0.43337449431419373</v>
      </c>
    </row>
    <row r="110" spans="1:22">
      <c r="A110" s="12">
        <v>25</v>
      </c>
      <c r="B110" t="s">
        <v>48</v>
      </c>
      <c r="C110" s="16">
        <v>3</v>
      </c>
      <c r="D110">
        <v>0.22070219668946703</v>
      </c>
      <c r="F110" s="12">
        <v>50</v>
      </c>
      <c r="G110" t="s">
        <v>48</v>
      </c>
      <c r="H110" s="12">
        <v>1</v>
      </c>
      <c r="I110">
        <v>0.6682127387549055</v>
      </c>
      <c r="L110" t="s">
        <v>70</v>
      </c>
      <c r="M110">
        <v>0.49551728367805481</v>
      </c>
      <c r="N110">
        <v>5</v>
      </c>
      <c r="O110">
        <v>0.38582837581634521</v>
      </c>
      <c r="P110">
        <v>5</v>
      </c>
      <c r="Q110">
        <f t="shared" si="2"/>
        <v>0.17254769519473676</v>
      </c>
      <c r="R110" t="s">
        <v>70</v>
      </c>
      <c r="S110">
        <v>1</v>
      </c>
      <c r="T110">
        <f t="shared" si="3"/>
        <v>0.66806497887279159</v>
      </c>
      <c r="U110">
        <f t="shared" si="4"/>
        <v>0.32296958848331803</v>
      </c>
      <c r="V110">
        <v>0.49551728367805481</v>
      </c>
    </row>
    <row r="111" spans="1:22">
      <c r="A111" s="12">
        <v>25</v>
      </c>
      <c r="B111" t="s">
        <v>48</v>
      </c>
      <c r="C111" s="16">
        <v>3</v>
      </c>
      <c r="D111">
        <v>0.45180900088243947</v>
      </c>
      <c r="F111" s="12">
        <v>50</v>
      </c>
      <c r="G111" t="s">
        <v>48</v>
      </c>
      <c r="H111" s="12">
        <v>1</v>
      </c>
      <c r="I111">
        <v>1.0243102977328598</v>
      </c>
      <c r="L111" t="s">
        <v>70</v>
      </c>
      <c r="M111">
        <v>0.38644447922706604</v>
      </c>
      <c r="N111">
        <v>5</v>
      </c>
      <c r="O111">
        <v>0.26139926910400391</v>
      </c>
      <c r="P111">
        <v>5</v>
      </c>
      <c r="Q111">
        <f t="shared" si="2"/>
        <v>0.11690130699706265</v>
      </c>
      <c r="R111" t="s">
        <v>70</v>
      </c>
      <c r="S111">
        <v>2</v>
      </c>
      <c r="T111">
        <f t="shared" si="3"/>
        <v>0.50334578622412873</v>
      </c>
      <c r="U111">
        <f t="shared" si="4"/>
        <v>0.2695431722300034</v>
      </c>
      <c r="V111">
        <v>0.38644447922706604</v>
      </c>
    </row>
    <row r="112" spans="1:22">
      <c r="A112" s="12">
        <v>25</v>
      </c>
      <c r="B112" t="s">
        <v>48</v>
      </c>
      <c r="C112" s="16">
        <v>3</v>
      </c>
      <c r="D112">
        <v>0.72639225181598066</v>
      </c>
      <c r="F112" s="12">
        <v>50</v>
      </c>
      <c r="G112" t="s">
        <v>48</v>
      </c>
      <c r="H112" s="12">
        <v>1</v>
      </c>
      <c r="I112">
        <v>1.1331222769018587</v>
      </c>
      <c r="L112" t="s">
        <v>70</v>
      </c>
      <c r="M112">
        <v>0.4390254020690918</v>
      </c>
      <c r="N112">
        <v>5</v>
      </c>
      <c r="O112">
        <v>0.13338801264762878</v>
      </c>
      <c r="P112">
        <v>5</v>
      </c>
      <c r="Q112">
        <f t="shared" si="2"/>
        <v>5.965293273273993E-2</v>
      </c>
      <c r="R112" t="s">
        <v>70</v>
      </c>
      <c r="S112">
        <v>3</v>
      </c>
      <c r="T112">
        <f t="shared" si="3"/>
        <v>0.49867833480183171</v>
      </c>
      <c r="U112">
        <f t="shared" si="4"/>
        <v>0.37937246933635188</v>
      </c>
      <c r="V112">
        <v>0.4390254020690918</v>
      </c>
    </row>
    <row r="113" spans="1:22">
      <c r="A113" s="12">
        <v>25</v>
      </c>
      <c r="B113" t="s">
        <v>48</v>
      </c>
      <c r="C113" s="16">
        <v>3</v>
      </c>
      <c r="D113">
        <v>0.47347971446643189</v>
      </c>
      <c r="F113" s="12">
        <v>50</v>
      </c>
      <c r="G113" t="s">
        <v>48</v>
      </c>
      <c r="H113" s="12">
        <v>2</v>
      </c>
      <c r="I113">
        <v>0.8857271398042964</v>
      </c>
      <c r="L113" t="s">
        <v>70</v>
      </c>
      <c r="M113">
        <v>0.42848524451255798</v>
      </c>
      <c r="N113">
        <v>5</v>
      </c>
      <c r="O113">
        <v>0.16119098663330078</v>
      </c>
      <c r="P113">
        <v>5</v>
      </c>
      <c r="Q113">
        <f t="shared" si="2"/>
        <v>7.2086800694464104E-2</v>
      </c>
      <c r="R113" t="s">
        <v>70</v>
      </c>
      <c r="S113">
        <v>4</v>
      </c>
      <c r="T113">
        <f t="shared" si="3"/>
        <v>0.50057204520702214</v>
      </c>
      <c r="U113">
        <f t="shared" si="4"/>
        <v>0.35639844381809388</v>
      </c>
      <c r="V113">
        <v>0.42848524451255798</v>
      </c>
    </row>
    <row r="114" spans="1:22">
      <c r="A114" s="12">
        <v>25</v>
      </c>
      <c r="B114" t="s">
        <v>48</v>
      </c>
      <c r="C114" s="16">
        <v>4</v>
      </c>
      <c r="D114">
        <v>0.73485293662821283</v>
      </c>
      <c r="F114" s="12">
        <v>50</v>
      </c>
      <c r="G114" t="s">
        <v>48</v>
      </c>
      <c r="H114" s="12">
        <v>2</v>
      </c>
      <c r="I114">
        <v>0.70745697896749515</v>
      </c>
      <c r="L114" t="s">
        <v>71</v>
      </c>
      <c r="M114">
        <v>0.6387907862663269</v>
      </c>
      <c r="N114">
        <v>5</v>
      </c>
      <c r="O114">
        <v>0.14899297058582306</v>
      </c>
      <c r="P114">
        <v>5</v>
      </c>
      <c r="Q114">
        <f t="shared" si="2"/>
        <v>6.6631682079905399E-2</v>
      </c>
      <c r="R114" t="s">
        <v>71</v>
      </c>
      <c r="S114">
        <v>0</v>
      </c>
      <c r="T114">
        <f t="shared" si="3"/>
        <v>0.70542246834623235</v>
      </c>
      <c r="U114">
        <f t="shared" si="4"/>
        <v>0.57215910418642146</v>
      </c>
      <c r="V114">
        <v>0.6387907862663269</v>
      </c>
    </row>
    <row r="115" spans="1:22">
      <c r="A115" s="12">
        <v>25</v>
      </c>
      <c r="B115" t="s">
        <v>48</v>
      </c>
      <c r="C115" s="16">
        <v>4</v>
      </c>
      <c r="D115">
        <v>0.46700683213698874</v>
      </c>
      <c r="F115" s="12">
        <v>50</v>
      </c>
      <c r="G115" t="s">
        <v>48</v>
      </c>
      <c r="H115" s="12">
        <v>2</v>
      </c>
      <c r="I115">
        <v>0.38390588693111027</v>
      </c>
      <c r="L115" t="s">
        <v>71</v>
      </c>
      <c r="M115">
        <v>1.0144209861755371</v>
      </c>
      <c r="N115">
        <v>5</v>
      </c>
      <c r="O115">
        <v>0.19936820864677429</v>
      </c>
      <c r="P115">
        <v>5</v>
      </c>
      <c r="Q115">
        <f t="shared" si="2"/>
        <v>8.9160173417309724E-2</v>
      </c>
      <c r="R115" t="s">
        <v>71</v>
      </c>
      <c r="S115">
        <v>1</v>
      </c>
      <c r="T115">
        <f t="shared" si="3"/>
        <v>1.1035811595928469</v>
      </c>
      <c r="U115">
        <f t="shared" si="4"/>
        <v>0.92526081275822736</v>
      </c>
      <c r="V115">
        <v>1.0144209861755371</v>
      </c>
    </row>
    <row r="116" spans="1:22">
      <c r="A116" s="12">
        <v>25</v>
      </c>
      <c r="B116" t="s">
        <v>48</v>
      </c>
      <c r="C116" s="16">
        <v>4</v>
      </c>
      <c r="D116">
        <v>0.94600469524389175</v>
      </c>
      <c r="F116" s="12">
        <v>50</v>
      </c>
      <c r="G116" t="s">
        <v>48</v>
      </c>
      <c r="H116" s="12">
        <v>2</v>
      </c>
      <c r="I116">
        <v>0.68566854906843344</v>
      </c>
      <c r="L116" t="s">
        <v>71</v>
      </c>
      <c r="M116">
        <v>0.64359152317047119</v>
      </c>
      <c r="N116">
        <v>5</v>
      </c>
      <c r="O116">
        <v>0.18690155446529388</v>
      </c>
      <c r="P116">
        <v>5</v>
      </c>
      <c r="Q116">
        <f t="shared" si="2"/>
        <v>8.3584916176955293E-2</v>
      </c>
      <c r="R116" t="s">
        <v>71</v>
      </c>
      <c r="S116">
        <v>2</v>
      </c>
      <c r="T116">
        <f t="shared" si="3"/>
        <v>0.72717643934742648</v>
      </c>
      <c r="U116">
        <f t="shared" si="4"/>
        <v>0.5600066069935159</v>
      </c>
      <c r="V116">
        <v>0.64359152317047119</v>
      </c>
    </row>
    <row r="117" spans="1:22">
      <c r="A117" s="12">
        <v>25</v>
      </c>
      <c r="B117" t="s">
        <v>48</v>
      </c>
      <c r="C117" s="16">
        <v>4</v>
      </c>
      <c r="D117">
        <v>1.350828437752841</v>
      </c>
      <c r="F117" s="12">
        <v>50</v>
      </c>
      <c r="G117" t="s">
        <v>48</v>
      </c>
      <c r="H117" s="12">
        <v>2</v>
      </c>
      <c r="I117">
        <v>0.55519919958014807</v>
      </c>
      <c r="L117" t="s">
        <v>71</v>
      </c>
      <c r="M117">
        <v>0.87470567226409912</v>
      </c>
      <c r="N117">
        <v>5</v>
      </c>
      <c r="O117">
        <v>0.12843918800354004</v>
      </c>
      <c r="P117">
        <v>5</v>
      </c>
      <c r="Q117">
        <f t="shared" si="2"/>
        <v>5.7439751070158203E-2</v>
      </c>
      <c r="R117" t="s">
        <v>71</v>
      </c>
      <c r="S117">
        <v>3</v>
      </c>
      <c r="T117">
        <f t="shared" si="3"/>
        <v>0.93214542333425732</v>
      </c>
      <c r="U117">
        <f t="shared" si="4"/>
        <v>0.81726592119394093</v>
      </c>
      <c r="V117">
        <v>0.87470567226409912</v>
      </c>
    </row>
    <row r="118" spans="1:22">
      <c r="A118" s="12">
        <v>25</v>
      </c>
      <c r="B118" t="s">
        <v>48</v>
      </c>
      <c r="C118" s="16">
        <v>4</v>
      </c>
      <c r="D118">
        <v>0.32660130516809455</v>
      </c>
      <c r="F118" s="12">
        <v>50</v>
      </c>
      <c r="G118" t="s">
        <v>48</v>
      </c>
      <c r="H118" s="12">
        <v>3</v>
      </c>
      <c r="I118">
        <v>1.0679338657068944</v>
      </c>
      <c r="L118" t="s">
        <v>71</v>
      </c>
      <c r="M118">
        <v>0.72199654579162598</v>
      </c>
      <c r="N118">
        <v>5</v>
      </c>
      <c r="O118">
        <v>0.30628502368927002</v>
      </c>
      <c r="P118">
        <v>5</v>
      </c>
      <c r="Q118">
        <f t="shared" si="2"/>
        <v>0.13697482669186822</v>
      </c>
      <c r="R118" t="s">
        <v>71</v>
      </c>
      <c r="S118">
        <v>4</v>
      </c>
      <c r="T118">
        <f t="shared" si="3"/>
        <v>0.8589713724834942</v>
      </c>
      <c r="U118">
        <f t="shared" si="4"/>
        <v>0.58502171909975775</v>
      </c>
      <c r="V118">
        <v>0.72199654579162598</v>
      </c>
    </row>
    <row r="119" spans="1:22">
      <c r="A119" s="12">
        <v>25</v>
      </c>
      <c r="B119" t="s">
        <v>48</v>
      </c>
      <c r="C119" s="16">
        <v>5</v>
      </c>
      <c r="D119">
        <v>0.36081968820472599</v>
      </c>
      <c r="F119" s="12">
        <v>50</v>
      </c>
      <c r="G119" t="s">
        <v>48</v>
      </c>
      <c r="H119" s="12">
        <v>3</v>
      </c>
      <c r="I119">
        <v>0.76619145861296001</v>
      </c>
      <c r="L119" t="s">
        <v>72</v>
      </c>
      <c r="M119">
        <v>0.59611845016479492</v>
      </c>
      <c r="N119">
        <v>5</v>
      </c>
      <c r="O119">
        <v>0.36472746729850769</v>
      </c>
      <c r="P119">
        <v>5</v>
      </c>
      <c r="Q119">
        <f t="shared" si="2"/>
        <v>0.16311108202815894</v>
      </c>
      <c r="R119" t="s">
        <v>72</v>
      </c>
      <c r="S119">
        <v>0</v>
      </c>
      <c r="T119">
        <f t="shared" si="3"/>
        <v>0.75922953219295386</v>
      </c>
      <c r="U119">
        <f t="shared" si="4"/>
        <v>0.43300736813663598</v>
      </c>
      <c r="V119">
        <v>0.59611845016479492</v>
      </c>
    </row>
    <row r="120" spans="1:22">
      <c r="A120" s="12">
        <v>25</v>
      </c>
      <c r="B120" t="s">
        <v>48</v>
      </c>
      <c r="C120" s="16">
        <v>5</v>
      </c>
      <c r="D120">
        <v>0.75147934227867352</v>
      </c>
      <c r="F120" s="12">
        <v>50</v>
      </c>
      <c r="G120" t="s">
        <v>48</v>
      </c>
      <c r="H120" s="12">
        <v>3</v>
      </c>
      <c r="I120">
        <v>0.76062264365818133</v>
      </c>
      <c r="L120" t="s">
        <v>72</v>
      </c>
      <c r="M120">
        <v>0.3425765335559845</v>
      </c>
      <c r="N120">
        <v>5</v>
      </c>
      <c r="O120">
        <v>0.25527879595756531</v>
      </c>
      <c r="P120">
        <v>5</v>
      </c>
      <c r="Q120">
        <f t="shared" si="2"/>
        <v>0.1141641481950829</v>
      </c>
      <c r="R120" t="s">
        <v>72</v>
      </c>
      <c r="S120">
        <v>1</v>
      </c>
      <c r="T120">
        <f t="shared" si="3"/>
        <v>0.45674068175106741</v>
      </c>
      <c r="U120">
        <f t="shared" si="4"/>
        <v>0.22841238536090158</v>
      </c>
      <c r="V120">
        <v>0.3425765335559845</v>
      </c>
    </row>
    <row r="121" spans="1:22">
      <c r="A121" s="12">
        <v>25</v>
      </c>
      <c r="B121" t="s">
        <v>48</v>
      </c>
      <c r="C121" s="16">
        <v>5</v>
      </c>
      <c r="D121">
        <v>1.0667538598301778</v>
      </c>
      <c r="F121" s="12">
        <v>50</v>
      </c>
      <c r="G121" t="s">
        <v>48</v>
      </c>
      <c r="H121" s="12">
        <v>3</v>
      </c>
      <c r="I121">
        <v>0.93078962519635777</v>
      </c>
      <c r="L121" t="s">
        <v>72</v>
      </c>
      <c r="M121">
        <v>0.67826271057128906</v>
      </c>
      <c r="N121">
        <v>5</v>
      </c>
      <c r="O121">
        <v>0.43543326854705811</v>
      </c>
      <c r="P121">
        <v>5</v>
      </c>
      <c r="Q121">
        <f t="shared" si="2"/>
        <v>0.19473167762722859</v>
      </c>
      <c r="R121" t="s">
        <v>72</v>
      </c>
      <c r="S121">
        <v>2</v>
      </c>
      <c r="T121">
        <f t="shared" si="3"/>
        <v>0.8729943881985176</v>
      </c>
      <c r="U121">
        <f t="shared" si="4"/>
        <v>0.48353103294406047</v>
      </c>
      <c r="V121">
        <v>0.67826271057128906</v>
      </c>
    </row>
    <row r="122" spans="1:22">
      <c r="A122" s="12">
        <v>25</v>
      </c>
      <c r="B122" t="s">
        <v>48</v>
      </c>
      <c r="C122" s="16">
        <v>5</v>
      </c>
      <c r="D122">
        <v>0.78254064863924888</v>
      </c>
      <c r="F122" s="12">
        <v>50</v>
      </c>
      <c r="G122" t="s">
        <v>48</v>
      </c>
      <c r="H122" s="12">
        <v>3</v>
      </c>
      <c r="I122">
        <v>0.84799081726918124</v>
      </c>
      <c r="L122" t="s">
        <v>72</v>
      </c>
      <c r="M122">
        <v>0.76687270402908325</v>
      </c>
      <c r="N122">
        <v>5</v>
      </c>
      <c r="O122">
        <v>0.36428806185722351</v>
      </c>
      <c r="P122">
        <v>5</v>
      </c>
      <c r="Q122">
        <f t="shared" si="2"/>
        <v>0.16291457394087999</v>
      </c>
      <c r="R122" t="s">
        <v>72</v>
      </c>
      <c r="S122">
        <v>3</v>
      </c>
      <c r="T122">
        <f t="shared" si="3"/>
        <v>0.92978727796996319</v>
      </c>
      <c r="U122">
        <f t="shared" si="4"/>
        <v>0.60395813008820332</v>
      </c>
      <c r="V122">
        <v>0.76687270402908325</v>
      </c>
    </row>
    <row r="123" spans="1:22">
      <c r="A123" s="12">
        <v>25</v>
      </c>
      <c r="B123" t="s">
        <v>69</v>
      </c>
      <c r="C123" s="16">
        <v>0</v>
      </c>
      <c r="D123">
        <v>0.1804847304188392</v>
      </c>
      <c r="F123" s="12">
        <v>50</v>
      </c>
      <c r="G123" t="s">
        <v>48</v>
      </c>
      <c r="H123" s="12">
        <v>4</v>
      </c>
      <c r="I123">
        <v>0.72676307338172241</v>
      </c>
      <c r="J123" s="5"/>
      <c r="K123" s="5"/>
      <c r="L123" t="s">
        <v>72</v>
      </c>
      <c r="M123">
        <v>0.68908751010894775</v>
      </c>
      <c r="N123">
        <v>4</v>
      </c>
      <c r="O123">
        <v>0.24780064821243286</v>
      </c>
      <c r="P123">
        <v>4</v>
      </c>
      <c r="Q123">
        <f t="shared" si="2"/>
        <v>0.12390032410621643</v>
      </c>
      <c r="R123" t="s">
        <v>72</v>
      </c>
      <c r="S123">
        <v>4</v>
      </c>
      <c r="T123">
        <f t="shared" si="3"/>
        <v>0.81298783421516418</v>
      </c>
      <c r="U123">
        <f t="shared" si="4"/>
        <v>0.56518718600273132</v>
      </c>
      <c r="V123">
        <v>0.68908751010894775</v>
      </c>
    </row>
    <row r="124" spans="1:22">
      <c r="A124" s="12">
        <v>25</v>
      </c>
      <c r="B124" t="s">
        <v>69</v>
      </c>
      <c r="C124" s="16">
        <v>0</v>
      </c>
      <c r="D124">
        <v>0.2279209284028324</v>
      </c>
      <c r="F124" s="12">
        <v>50</v>
      </c>
      <c r="G124" t="s">
        <v>48</v>
      </c>
      <c r="H124" s="12">
        <v>4</v>
      </c>
      <c r="I124">
        <v>0.39588503315568935</v>
      </c>
      <c r="J124" s="5"/>
      <c r="K124" s="5"/>
      <c r="L124" t="s">
        <v>73</v>
      </c>
      <c r="M124">
        <v>0.64548134803771973</v>
      </c>
      <c r="N124">
        <v>147</v>
      </c>
      <c r="O124">
        <v>0.34722453355789185</v>
      </c>
      <c r="P124">
        <v>147</v>
      </c>
    </row>
    <row r="125" spans="1:22">
      <c r="A125" s="12">
        <v>25</v>
      </c>
      <c r="B125" t="s">
        <v>69</v>
      </c>
      <c r="C125" s="16">
        <v>0</v>
      </c>
      <c r="D125">
        <v>0.26103565365025472</v>
      </c>
      <c r="F125" s="12">
        <v>50</v>
      </c>
      <c r="G125" t="s">
        <v>48</v>
      </c>
      <c r="H125" s="12">
        <v>4</v>
      </c>
      <c r="I125">
        <v>0.81239717195073147</v>
      </c>
      <c r="J125" s="5"/>
      <c r="K125" s="5"/>
    </row>
    <row r="126" spans="1:22">
      <c r="A126" s="12">
        <v>25</v>
      </c>
      <c r="B126" t="s">
        <v>69</v>
      </c>
      <c r="C126" s="16">
        <v>0</v>
      </c>
      <c r="D126">
        <v>0.52659034513873237</v>
      </c>
      <c r="F126" s="12">
        <v>50</v>
      </c>
      <c r="G126" t="s">
        <v>48</v>
      </c>
      <c r="H126" s="12">
        <v>4</v>
      </c>
      <c r="I126">
        <v>0.49539370763080137</v>
      </c>
      <c r="J126" s="5"/>
      <c r="K126" s="5"/>
    </row>
    <row r="127" spans="1:22">
      <c r="A127" s="12">
        <v>25</v>
      </c>
      <c r="B127" t="s">
        <v>69</v>
      </c>
      <c r="C127" s="16">
        <v>0</v>
      </c>
      <c r="D127">
        <v>0.41474654377880182</v>
      </c>
      <c r="F127" s="12">
        <v>50</v>
      </c>
      <c r="G127" t="s">
        <v>48</v>
      </c>
      <c r="H127" s="12">
        <v>4</v>
      </c>
      <c r="I127">
        <v>1.1795438020089948</v>
      </c>
      <c r="J127" s="12"/>
      <c r="K127" s="12"/>
    </row>
    <row r="128" spans="1:22">
      <c r="A128" s="12">
        <v>25</v>
      </c>
      <c r="B128" t="s">
        <v>69</v>
      </c>
      <c r="C128" s="16">
        <v>1</v>
      </c>
      <c r="D128">
        <v>0.22072825898782392</v>
      </c>
      <c r="F128" s="12">
        <v>50</v>
      </c>
      <c r="G128" t="s">
        <v>69</v>
      </c>
      <c r="H128" s="12">
        <v>0</v>
      </c>
      <c r="I128">
        <v>0.54507656424297746</v>
      </c>
    </row>
    <row r="129" spans="1:18">
      <c r="A129" s="12">
        <v>25</v>
      </c>
      <c r="B129" t="s">
        <v>69</v>
      </c>
      <c r="C129" s="16">
        <v>1</v>
      </c>
      <c r="D129">
        <v>0.25570416994492529</v>
      </c>
      <c r="F129" s="12">
        <v>50</v>
      </c>
      <c r="G129" t="s">
        <v>69</v>
      </c>
      <c r="H129" s="12">
        <v>0</v>
      </c>
      <c r="I129">
        <v>0.44698955229239229</v>
      </c>
    </row>
    <row r="130" spans="1:18">
      <c r="A130" s="12">
        <v>25</v>
      </c>
      <c r="B130" t="s">
        <v>69</v>
      </c>
      <c r="C130" s="16">
        <v>1</v>
      </c>
      <c r="D130">
        <v>0.1750040936630097</v>
      </c>
      <c r="F130" s="12">
        <v>50</v>
      </c>
      <c r="G130" t="s">
        <v>69</v>
      </c>
      <c r="H130" s="12">
        <v>0</v>
      </c>
      <c r="I130">
        <v>0.38229111928533904</v>
      </c>
      <c r="L130" t="s">
        <v>139</v>
      </c>
    </row>
    <row r="131" spans="1:18">
      <c r="A131" s="12">
        <v>25</v>
      </c>
      <c r="B131" t="s">
        <v>69</v>
      </c>
      <c r="C131" s="16">
        <v>1</v>
      </c>
      <c r="D131">
        <v>0.2843943601794488</v>
      </c>
      <c r="F131" s="12">
        <v>50</v>
      </c>
      <c r="G131" t="s">
        <v>69</v>
      </c>
      <c r="H131" s="12">
        <v>0</v>
      </c>
      <c r="I131">
        <v>1.2366151805173884</v>
      </c>
      <c r="L131" t="s">
        <v>140</v>
      </c>
    </row>
    <row r="132" spans="1:18">
      <c r="A132" s="12">
        <v>25</v>
      </c>
      <c r="B132" t="s">
        <v>69</v>
      </c>
      <c r="C132" s="16">
        <v>2</v>
      </c>
      <c r="D132">
        <v>0.24035568127106402</v>
      </c>
      <c r="F132" s="12">
        <v>50</v>
      </c>
      <c r="G132" t="s">
        <v>69</v>
      </c>
      <c r="H132" s="12">
        <v>0</v>
      </c>
      <c r="I132">
        <v>0.3696197867489579</v>
      </c>
      <c r="M132" t="s">
        <v>45</v>
      </c>
      <c r="N132" t="s">
        <v>46</v>
      </c>
      <c r="O132" t="s">
        <v>45</v>
      </c>
      <c r="P132" t="s">
        <v>46</v>
      </c>
      <c r="Q132" t="s">
        <v>47</v>
      </c>
      <c r="R132" t="s">
        <v>47</v>
      </c>
    </row>
    <row r="133" spans="1:18">
      <c r="A133" s="12">
        <v>25</v>
      </c>
      <c r="B133" t="s">
        <v>69</v>
      </c>
      <c r="C133" s="16">
        <v>2</v>
      </c>
      <c r="D133">
        <v>0.26501129753377251</v>
      </c>
      <c r="F133" s="12">
        <v>50</v>
      </c>
      <c r="G133" t="s">
        <v>69</v>
      </c>
      <c r="H133" s="12">
        <v>1</v>
      </c>
      <c r="I133">
        <v>0.74988283080768636</v>
      </c>
      <c r="M133" t="s">
        <v>49</v>
      </c>
      <c r="N133" t="s">
        <v>49</v>
      </c>
      <c r="O133" t="s">
        <v>50</v>
      </c>
      <c r="P133" t="s">
        <v>50</v>
      </c>
      <c r="Q133" t="s">
        <v>51</v>
      </c>
      <c r="R133" t="s">
        <v>52</v>
      </c>
    </row>
    <row r="134" spans="1:18">
      <c r="A134" s="12">
        <v>25</v>
      </c>
      <c r="B134" t="s">
        <v>69</v>
      </c>
      <c r="C134" s="16">
        <v>2</v>
      </c>
      <c r="D134">
        <v>0.56329758950726705</v>
      </c>
      <c r="F134" s="12">
        <v>50</v>
      </c>
      <c r="G134" t="s">
        <v>69</v>
      </c>
      <c r="H134" s="12">
        <v>1</v>
      </c>
      <c r="I134">
        <v>4.7748395374817364E-2</v>
      </c>
      <c r="L134" t="s">
        <v>53</v>
      </c>
      <c r="M134">
        <v>1</v>
      </c>
      <c r="N134">
        <v>3.5786987282335758E-3</v>
      </c>
      <c r="O134">
        <v>39</v>
      </c>
      <c r="P134">
        <v>0.29541537165641785</v>
      </c>
      <c r="Q134">
        <v>1.2114125303924084E-2</v>
      </c>
      <c r="R134">
        <v>0.91292291879653931</v>
      </c>
    </row>
    <row r="135" spans="1:18">
      <c r="A135" s="12">
        <v>25</v>
      </c>
      <c r="B135" t="s">
        <v>69</v>
      </c>
      <c r="C135" s="16">
        <v>2</v>
      </c>
      <c r="D135">
        <v>1.1138212845622122</v>
      </c>
      <c r="F135" s="12">
        <v>50</v>
      </c>
      <c r="G135" t="s">
        <v>69</v>
      </c>
      <c r="H135" s="12">
        <v>1</v>
      </c>
      <c r="I135">
        <v>0.32715157353885682</v>
      </c>
      <c r="L135" t="s">
        <v>54</v>
      </c>
      <c r="M135">
        <v>5</v>
      </c>
      <c r="N135">
        <v>0.6515653133392334</v>
      </c>
      <c r="O135">
        <v>39</v>
      </c>
      <c r="P135">
        <v>0.29541537165641785</v>
      </c>
      <c r="Q135">
        <v>2.2055904865264893</v>
      </c>
      <c r="R135">
        <v>7.3215276002883911E-2</v>
      </c>
    </row>
    <row r="136" spans="1:18">
      <c r="A136" s="12">
        <v>25</v>
      </c>
      <c r="B136" t="s">
        <v>69</v>
      </c>
      <c r="C136" s="16">
        <v>2</v>
      </c>
      <c r="D136">
        <v>1.1926875679594058</v>
      </c>
      <c r="F136" s="12">
        <v>50</v>
      </c>
      <c r="G136" t="s">
        <v>69</v>
      </c>
      <c r="H136" s="12">
        <v>1</v>
      </c>
      <c r="I136">
        <v>0.25597483750616934</v>
      </c>
      <c r="L136" t="s">
        <v>56</v>
      </c>
      <c r="M136">
        <v>5</v>
      </c>
      <c r="N136">
        <v>0.31906625628471375</v>
      </c>
      <c r="O136">
        <v>39</v>
      </c>
      <c r="P136">
        <v>0.29541537165641785</v>
      </c>
      <c r="Q136">
        <v>1.0800597667694092</v>
      </c>
      <c r="R136">
        <v>0.38644856214523315</v>
      </c>
    </row>
    <row r="137" spans="1:18">
      <c r="A137" s="12">
        <v>25</v>
      </c>
      <c r="B137" t="s">
        <v>69</v>
      </c>
      <c r="C137" s="16">
        <v>3</v>
      </c>
      <c r="D137">
        <v>0.62037228809610123</v>
      </c>
      <c r="F137" s="12">
        <v>50</v>
      </c>
      <c r="G137" t="s">
        <v>69</v>
      </c>
      <c r="H137" s="12">
        <v>1</v>
      </c>
      <c r="I137">
        <v>0.33212501224649754</v>
      </c>
    </row>
    <row r="138" spans="1:18">
      <c r="A138" s="12">
        <v>25</v>
      </c>
      <c r="B138" t="s">
        <v>69</v>
      </c>
      <c r="C138" s="16">
        <v>3</v>
      </c>
      <c r="D138">
        <v>0.76092611862643078</v>
      </c>
      <c r="F138" s="12">
        <v>50</v>
      </c>
      <c r="G138" t="s">
        <v>69</v>
      </c>
      <c r="H138" s="12">
        <v>2</v>
      </c>
      <c r="I138">
        <v>0.28479810978439735</v>
      </c>
    </row>
    <row r="139" spans="1:18">
      <c r="A139" s="12">
        <v>25</v>
      </c>
      <c r="B139" t="s">
        <v>69</v>
      </c>
      <c r="C139" s="16">
        <v>3</v>
      </c>
      <c r="D139">
        <v>1.8435226035638572</v>
      </c>
      <c r="F139" s="12">
        <v>50</v>
      </c>
      <c r="G139" t="s">
        <v>69</v>
      </c>
      <c r="H139" s="12">
        <v>2</v>
      </c>
      <c r="I139">
        <v>0.22747752697861495</v>
      </c>
    </row>
    <row r="140" spans="1:18">
      <c r="A140" s="12">
        <v>25</v>
      </c>
      <c r="B140" t="s">
        <v>69</v>
      </c>
      <c r="C140" s="16">
        <v>3</v>
      </c>
      <c r="D140">
        <v>0.37409666945957271</v>
      </c>
      <c r="F140" s="12">
        <v>50</v>
      </c>
      <c r="G140" t="s">
        <v>69</v>
      </c>
      <c r="H140" s="12">
        <v>2</v>
      </c>
      <c r="I140">
        <v>0.79694994465625379</v>
      </c>
      <c r="L140" t="s">
        <v>141</v>
      </c>
      <c r="O140" t="s">
        <v>142</v>
      </c>
    </row>
    <row r="141" spans="1:18">
      <c r="A141" s="12">
        <v>25</v>
      </c>
      <c r="B141" t="s">
        <v>69</v>
      </c>
      <c r="C141" s="16">
        <v>3</v>
      </c>
      <c r="D141">
        <v>0.60073810825587748</v>
      </c>
      <c r="F141" s="12">
        <v>50</v>
      </c>
      <c r="G141" t="s">
        <v>69</v>
      </c>
      <c r="H141" s="12">
        <v>2</v>
      </c>
      <c r="I141">
        <v>1.289116227222467</v>
      </c>
      <c r="L141" t="s">
        <v>62</v>
      </c>
      <c r="O141" t="s">
        <v>62</v>
      </c>
    </row>
    <row r="142" spans="1:18">
      <c r="A142" s="12">
        <v>25</v>
      </c>
      <c r="B142" t="s">
        <v>69</v>
      </c>
      <c r="C142" s="16">
        <v>4</v>
      </c>
      <c r="D142">
        <v>0.46187683284457487</v>
      </c>
      <c r="F142" s="12">
        <v>50</v>
      </c>
      <c r="G142" t="s">
        <v>69</v>
      </c>
      <c r="H142" s="12">
        <v>2</v>
      </c>
      <c r="I142">
        <v>0.79297176603159369</v>
      </c>
      <c r="M142" t="s">
        <v>47</v>
      </c>
      <c r="N142" t="s">
        <v>47</v>
      </c>
      <c r="P142" t="s">
        <v>47</v>
      </c>
      <c r="Q142" t="s">
        <v>47</v>
      </c>
    </row>
    <row r="143" spans="1:18">
      <c r="A143" s="12">
        <v>25</v>
      </c>
      <c r="B143" t="s">
        <v>69</v>
      </c>
      <c r="C143" s="16">
        <v>4</v>
      </c>
      <c r="D143">
        <v>0.4475263995371041</v>
      </c>
      <c r="F143" s="12">
        <v>50</v>
      </c>
      <c r="G143" t="s">
        <v>69</v>
      </c>
      <c r="H143" s="12">
        <v>3</v>
      </c>
      <c r="I143">
        <v>0.47543098631612102</v>
      </c>
      <c r="M143" t="s">
        <v>63</v>
      </c>
      <c r="N143" t="s">
        <v>64</v>
      </c>
      <c r="P143" t="s">
        <v>63</v>
      </c>
      <c r="Q143" t="s">
        <v>64</v>
      </c>
    </row>
    <row r="144" spans="1:18">
      <c r="A144" s="12">
        <v>25</v>
      </c>
      <c r="B144" t="s">
        <v>69</v>
      </c>
      <c r="C144" s="16">
        <v>4</v>
      </c>
      <c r="D144">
        <v>0.54889112903225812</v>
      </c>
      <c r="F144" s="12">
        <v>50</v>
      </c>
      <c r="G144" t="s">
        <v>69</v>
      </c>
      <c r="H144" s="12">
        <v>3</v>
      </c>
      <c r="I144">
        <v>0.46066275426907288</v>
      </c>
      <c r="K144" t="s">
        <v>143</v>
      </c>
      <c r="M144">
        <v>0.36529836058616638</v>
      </c>
      <c r="N144">
        <v>5</v>
      </c>
      <c r="O144" t="s">
        <v>143</v>
      </c>
      <c r="P144">
        <v>0.17059887945652008</v>
      </c>
      <c r="Q144">
        <v>5</v>
      </c>
    </row>
    <row r="145" spans="1:17">
      <c r="A145" s="12">
        <v>25</v>
      </c>
      <c r="B145" t="s">
        <v>69</v>
      </c>
      <c r="C145" s="16">
        <v>4</v>
      </c>
      <c r="D145">
        <v>0.46062449776145109</v>
      </c>
      <c r="F145" s="12">
        <v>50</v>
      </c>
      <c r="G145" t="s">
        <v>69</v>
      </c>
      <c r="H145" s="12">
        <v>3</v>
      </c>
      <c r="I145">
        <v>0.58356082626907901</v>
      </c>
      <c r="K145" t="s">
        <v>144</v>
      </c>
      <c r="M145">
        <v>0.45495161414146423</v>
      </c>
      <c r="N145">
        <v>5</v>
      </c>
      <c r="O145" t="s">
        <v>144</v>
      </c>
      <c r="P145">
        <v>0.15335093438625336</v>
      </c>
      <c r="Q145">
        <v>5</v>
      </c>
    </row>
    <row r="146" spans="1:17">
      <c r="A146" s="12">
        <v>25</v>
      </c>
      <c r="B146" t="s">
        <v>69</v>
      </c>
      <c r="C146" s="16">
        <v>4</v>
      </c>
      <c r="D146">
        <v>0.90463593138168941</v>
      </c>
      <c r="F146" s="12">
        <v>50</v>
      </c>
      <c r="G146" t="s">
        <v>69</v>
      </c>
      <c r="H146" s="12">
        <v>3</v>
      </c>
      <c r="I146">
        <v>1.2397104857810093</v>
      </c>
      <c r="K146" t="s">
        <v>145</v>
      </c>
      <c r="M146">
        <v>0.44660642743110657</v>
      </c>
      <c r="N146">
        <v>5</v>
      </c>
      <c r="O146" t="s">
        <v>145</v>
      </c>
      <c r="P146">
        <v>0.14548620581626892</v>
      </c>
      <c r="Q146">
        <v>5</v>
      </c>
    </row>
    <row r="147" spans="1:17">
      <c r="A147" s="12">
        <v>25</v>
      </c>
      <c r="B147" t="s">
        <v>69</v>
      </c>
      <c r="C147" s="16">
        <v>5</v>
      </c>
      <c r="D147">
        <v>0.38036248752909879</v>
      </c>
      <c r="F147" s="12">
        <v>50</v>
      </c>
      <c r="G147" t="s">
        <v>69</v>
      </c>
      <c r="H147" s="12">
        <v>3</v>
      </c>
      <c r="I147">
        <v>1.0749985812612992</v>
      </c>
      <c r="K147" t="s">
        <v>146</v>
      </c>
      <c r="M147">
        <v>0.39680838584899902</v>
      </c>
      <c r="N147">
        <v>5</v>
      </c>
      <c r="O147" t="s">
        <v>146</v>
      </c>
      <c r="P147">
        <v>0.24793720245361328</v>
      </c>
      <c r="Q147">
        <v>5</v>
      </c>
    </row>
    <row r="148" spans="1:17">
      <c r="A148" s="12">
        <v>25</v>
      </c>
      <c r="B148" t="s">
        <v>69</v>
      </c>
      <c r="C148" s="16">
        <v>5</v>
      </c>
      <c r="D148">
        <v>0.11756019990913222</v>
      </c>
      <c r="F148" s="12">
        <v>50</v>
      </c>
      <c r="G148" t="s">
        <v>69</v>
      </c>
      <c r="H148" s="12">
        <v>4</v>
      </c>
      <c r="I148">
        <v>1.0352859977568805</v>
      </c>
      <c r="K148" t="s">
        <v>147</v>
      </c>
      <c r="M148">
        <v>0.69207262992858887</v>
      </c>
      <c r="N148">
        <v>5</v>
      </c>
      <c r="O148" t="s">
        <v>147</v>
      </c>
      <c r="P148">
        <v>0.42754784226417542</v>
      </c>
      <c r="Q148">
        <v>5</v>
      </c>
    </row>
    <row r="149" spans="1:17">
      <c r="A149" s="12">
        <v>25</v>
      </c>
      <c r="B149" t="s">
        <v>69</v>
      </c>
      <c r="C149" s="16">
        <v>5</v>
      </c>
      <c r="D149">
        <v>0.29645615629259431</v>
      </c>
      <c r="F149" s="12">
        <v>50</v>
      </c>
      <c r="G149" t="s">
        <v>69</v>
      </c>
      <c r="H149" s="12">
        <v>4</v>
      </c>
      <c r="I149">
        <v>0.68241573199673078</v>
      </c>
      <c r="K149" t="s">
        <v>148</v>
      </c>
      <c r="M149">
        <v>0.52663928270339966</v>
      </c>
      <c r="N149">
        <v>5</v>
      </c>
      <c r="O149" t="s">
        <v>148</v>
      </c>
      <c r="P149">
        <v>0.13638755679130554</v>
      </c>
      <c r="Q149">
        <v>5</v>
      </c>
    </row>
    <row r="150" spans="1:17">
      <c r="A150" s="12">
        <v>25</v>
      </c>
      <c r="B150" t="s">
        <v>69</v>
      </c>
      <c r="C150" s="16">
        <v>5</v>
      </c>
      <c r="D150">
        <v>1.1105441038682908</v>
      </c>
      <c r="F150" s="12">
        <v>50</v>
      </c>
      <c r="G150" t="s">
        <v>69</v>
      </c>
      <c r="H150" s="12">
        <v>4</v>
      </c>
      <c r="I150">
        <v>0.46153846153846156</v>
      </c>
      <c r="K150" t="s">
        <v>149</v>
      </c>
      <c r="M150">
        <v>0.3624834418296814</v>
      </c>
      <c r="N150">
        <v>4</v>
      </c>
      <c r="O150" t="s">
        <v>149</v>
      </c>
      <c r="P150">
        <v>0.20494407415390015</v>
      </c>
      <c r="Q150">
        <v>4</v>
      </c>
    </row>
    <row r="151" spans="1:17">
      <c r="A151" s="12">
        <v>25</v>
      </c>
      <c r="B151" t="s">
        <v>69</v>
      </c>
      <c r="C151" s="16">
        <v>5</v>
      </c>
      <c r="D151">
        <v>0.2647791776270248</v>
      </c>
      <c r="F151" s="12">
        <v>50</v>
      </c>
      <c r="G151" t="s">
        <v>69</v>
      </c>
      <c r="H151" s="12">
        <v>4</v>
      </c>
      <c r="I151">
        <v>0.57710982658959542</v>
      </c>
      <c r="K151" t="s">
        <v>150</v>
      </c>
      <c r="M151">
        <v>0.25856184959411621</v>
      </c>
      <c r="N151">
        <v>4</v>
      </c>
      <c r="O151" t="s">
        <v>150</v>
      </c>
      <c r="P151">
        <v>0.15104129910469055</v>
      </c>
      <c r="Q151">
        <v>4</v>
      </c>
    </row>
    <row r="152" spans="1:17">
      <c r="A152" s="12">
        <v>50</v>
      </c>
      <c r="B152" t="s">
        <v>131</v>
      </c>
      <c r="C152" s="12">
        <v>0</v>
      </c>
      <c r="D152">
        <v>0.40589951292058446</v>
      </c>
      <c r="K152" t="s">
        <v>151</v>
      </c>
      <c r="M152">
        <v>0.41355761885643005</v>
      </c>
      <c r="N152">
        <v>4</v>
      </c>
      <c r="O152" t="s">
        <v>151</v>
      </c>
      <c r="P152">
        <v>0.26257848739624023</v>
      </c>
      <c r="Q152">
        <v>4</v>
      </c>
    </row>
    <row r="153" spans="1:17">
      <c r="A153" s="12">
        <v>50</v>
      </c>
      <c r="B153" t="s">
        <v>131</v>
      </c>
      <c r="C153" s="12">
        <v>0</v>
      </c>
      <c r="D153">
        <v>7.001271598474082E-2</v>
      </c>
      <c r="J153" s="12"/>
      <c r="K153" t="s">
        <v>152</v>
      </c>
      <c r="M153">
        <v>0.46387502551078796</v>
      </c>
      <c r="N153">
        <v>4</v>
      </c>
      <c r="O153" t="s">
        <v>152</v>
      </c>
      <c r="P153">
        <v>0.25368663668632507</v>
      </c>
      <c r="Q153">
        <v>4</v>
      </c>
    </row>
    <row r="154" spans="1:17">
      <c r="A154" s="12">
        <v>50</v>
      </c>
      <c r="B154" t="s">
        <v>131</v>
      </c>
      <c r="C154" s="12">
        <v>0</v>
      </c>
      <c r="D154">
        <v>0.54852514237405881</v>
      </c>
      <c r="J154" s="12"/>
      <c r="K154" t="s">
        <v>153</v>
      </c>
      <c r="M154">
        <v>1.4709092378616333</v>
      </c>
      <c r="N154">
        <v>3</v>
      </c>
      <c r="O154" t="s">
        <v>153</v>
      </c>
      <c r="P154">
        <v>2.1885862350463867</v>
      </c>
      <c r="Q154">
        <v>3</v>
      </c>
    </row>
    <row r="155" spans="1:17">
      <c r="A155" s="12">
        <v>50</v>
      </c>
      <c r="B155" t="s">
        <v>131</v>
      </c>
      <c r="C155" s="12">
        <v>0</v>
      </c>
      <c r="D155">
        <v>0.4254964124812281</v>
      </c>
      <c r="K155" t="s">
        <v>154</v>
      </c>
      <c r="M155">
        <v>1.7178697511553764E-2</v>
      </c>
      <c r="N155">
        <v>2</v>
      </c>
      <c r="O155" t="s">
        <v>154</v>
      </c>
      <c r="P155">
        <v>1.9646303728222847E-2</v>
      </c>
      <c r="Q155">
        <v>2</v>
      </c>
    </row>
    <row r="156" spans="1:17">
      <c r="A156" s="12">
        <v>50</v>
      </c>
      <c r="B156" t="s">
        <v>131</v>
      </c>
      <c r="C156" s="12">
        <v>1</v>
      </c>
      <c r="D156">
        <v>0.36415541793577816</v>
      </c>
      <c r="K156" t="s">
        <v>73</v>
      </c>
      <c r="M156">
        <v>0.48731136322021484</v>
      </c>
      <c r="N156">
        <v>51</v>
      </c>
      <c r="O156" t="s">
        <v>73</v>
      </c>
      <c r="P156">
        <v>0.55691134929656982</v>
      </c>
      <c r="Q156">
        <v>51</v>
      </c>
    </row>
    <row r="157" spans="1:17">
      <c r="A157" s="12">
        <v>50</v>
      </c>
      <c r="B157" t="s">
        <v>131</v>
      </c>
      <c r="C157" s="12">
        <v>1</v>
      </c>
      <c r="D157">
        <v>0.4123502341516817</v>
      </c>
    </row>
    <row r="158" spans="1:17">
      <c r="A158" s="12">
        <v>50</v>
      </c>
      <c r="B158" t="s">
        <v>131</v>
      </c>
      <c r="C158" s="12">
        <v>1</v>
      </c>
      <c r="D158">
        <v>0.12902008865415449</v>
      </c>
    </row>
    <row r="159" spans="1:17">
      <c r="A159" s="12">
        <v>50</v>
      </c>
      <c r="B159" t="s">
        <v>131</v>
      </c>
      <c r="C159" s="12">
        <v>1</v>
      </c>
      <c r="D159">
        <v>0.12872160377583372</v>
      </c>
    </row>
    <row r="160" spans="1:17">
      <c r="A160" s="12">
        <v>50</v>
      </c>
      <c r="B160" t="s">
        <v>131</v>
      </c>
      <c r="C160" s="12">
        <v>2</v>
      </c>
      <c r="D160">
        <v>0.32641585033919618</v>
      </c>
      <c r="J160" s="5"/>
      <c r="K160" s="5"/>
    </row>
    <row r="161" spans="1:11">
      <c r="A161" s="12">
        <v>50</v>
      </c>
      <c r="B161" t="s">
        <v>131</v>
      </c>
      <c r="C161" s="12">
        <v>2</v>
      </c>
      <c r="D161">
        <v>0.15717489613588731</v>
      </c>
      <c r="J161" s="5"/>
      <c r="K161" s="5"/>
    </row>
    <row r="162" spans="1:11">
      <c r="A162" s="12">
        <v>50</v>
      </c>
      <c r="B162" t="s">
        <v>131</v>
      </c>
      <c r="C162" s="12">
        <v>2</v>
      </c>
      <c r="D162">
        <v>0.77833804457754252</v>
      </c>
      <c r="J162" s="5"/>
      <c r="K162" s="5"/>
    </row>
    <row r="163" spans="1:11">
      <c r="A163" s="12">
        <v>50</v>
      </c>
      <c r="B163" t="s">
        <v>131</v>
      </c>
      <c r="C163" s="12">
        <v>2</v>
      </c>
      <c r="D163">
        <v>0.39230165689758628</v>
      </c>
      <c r="J163" s="5"/>
      <c r="K163" s="5"/>
    </row>
    <row r="164" spans="1:11">
      <c r="A164" s="12">
        <v>50</v>
      </c>
      <c r="B164" t="s">
        <v>131</v>
      </c>
      <c r="C164" s="12">
        <v>3</v>
      </c>
      <c r="D164">
        <v>0.58765032756519886</v>
      </c>
      <c r="J164" s="12"/>
      <c r="K164" s="12"/>
    </row>
    <row r="165" spans="1:11">
      <c r="A165" s="12">
        <v>50</v>
      </c>
      <c r="B165" t="s">
        <v>131</v>
      </c>
      <c r="C165" s="12">
        <v>3</v>
      </c>
      <c r="D165">
        <v>0.75662435520866855</v>
      </c>
      <c r="J165" s="12"/>
      <c r="K165" s="12"/>
    </row>
    <row r="166" spans="1:11">
      <c r="A166" s="12">
        <v>50</v>
      </c>
      <c r="B166" t="s">
        <v>131</v>
      </c>
      <c r="C166" s="12">
        <v>3</v>
      </c>
      <c r="D166">
        <v>0.2041255459340634</v>
      </c>
      <c r="J166" s="12"/>
      <c r="K166" s="12"/>
    </row>
    <row r="167" spans="1:11">
      <c r="A167" s="12">
        <v>50</v>
      </c>
      <c r="B167" t="s">
        <v>131</v>
      </c>
      <c r="C167" s="12">
        <v>3</v>
      </c>
      <c r="D167">
        <v>0.30709985619927371</v>
      </c>
    </row>
    <row r="168" spans="1:11">
      <c r="A168" s="12">
        <v>50</v>
      </c>
      <c r="B168" t="s">
        <v>131</v>
      </c>
      <c r="C168" s="12">
        <v>4</v>
      </c>
      <c r="D168">
        <v>0.29932706840547357</v>
      </c>
    </row>
    <row r="169" spans="1:11">
      <c r="A169" s="12">
        <v>50</v>
      </c>
      <c r="B169" t="s">
        <v>131</v>
      </c>
      <c r="C169" s="12">
        <v>4</v>
      </c>
      <c r="D169" s="17">
        <v>0.3995889941774175</v>
      </c>
      <c r="E169" t="s">
        <v>155</v>
      </c>
    </row>
    <row r="170" spans="1:11">
      <c r="A170" s="12">
        <v>50</v>
      </c>
      <c r="B170" t="s">
        <v>131</v>
      </c>
      <c r="C170" s="12">
        <v>4</v>
      </c>
      <c r="D170">
        <v>0.1175105566617506</v>
      </c>
    </row>
    <row r="171" spans="1:11">
      <c r="A171" s="12">
        <v>50</v>
      </c>
      <c r="B171" t="s">
        <v>131</v>
      </c>
      <c r="C171" s="12">
        <v>5</v>
      </c>
      <c r="D171">
        <v>3.2866627226713998E-3</v>
      </c>
    </row>
    <row r="172" spans="1:11">
      <c r="A172" s="12">
        <v>50</v>
      </c>
      <c r="B172" t="s">
        <v>131</v>
      </c>
      <c r="C172" s="12">
        <v>5</v>
      </c>
      <c r="D172">
        <v>3.1070731945890898E-2</v>
      </c>
    </row>
    <row r="173" spans="1:11">
      <c r="A173" s="12">
        <v>50</v>
      </c>
      <c r="B173" t="s">
        <v>48</v>
      </c>
      <c r="C173" s="12">
        <v>0</v>
      </c>
      <c r="D173">
        <v>0.87948462314055653</v>
      </c>
      <c r="J173" s="5"/>
      <c r="K173" s="5"/>
    </row>
    <row r="174" spans="1:11">
      <c r="A174" s="12">
        <v>50</v>
      </c>
      <c r="B174" t="s">
        <v>48</v>
      </c>
      <c r="C174" s="12">
        <v>0</v>
      </c>
      <c r="D174">
        <v>0.52700764818355639</v>
      </c>
      <c r="J174" s="5"/>
      <c r="K174" s="5"/>
    </row>
    <row r="175" spans="1:11">
      <c r="A175" s="12">
        <v>50</v>
      </c>
      <c r="B175" t="s">
        <v>48</v>
      </c>
      <c r="C175" s="12">
        <v>0</v>
      </c>
      <c r="D175">
        <v>0.55874519706071857</v>
      </c>
      <c r="J175" s="5"/>
      <c r="K175" s="5"/>
    </row>
    <row r="176" spans="1:11">
      <c r="A176" s="12">
        <v>50</v>
      </c>
      <c r="B176" t="s">
        <v>48</v>
      </c>
      <c r="C176" s="12">
        <v>0</v>
      </c>
      <c r="D176">
        <v>0.68772520877978882</v>
      </c>
      <c r="J176" s="5"/>
      <c r="K176" s="5"/>
    </row>
    <row r="177" spans="1:11">
      <c r="A177" s="12">
        <v>50</v>
      </c>
      <c r="B177" t="s">
        <v>48</v>
      </c>
      <c r="C177" s="12">
        <v>0</v>
      </c>
      <c r="D177">
        <v>0.54099118284052095</v>
      </c>
      <c r="K177" s="12"/>
    </row>
    <row r="178" spans="1:11">
      <c r="A178" s="12">
        <v>50</v>
      </c>
      <c r="B178" t="s">
        <v>48</v>
      </c>
      <c r="C178" s="12">
        <v>1</v>
      </c>
      <c r="D178">
        <v>1.0980892912059259</v>
      </c>
      <c r="K178" s="12"/>
    </row>
    <row r="179" spans="1:11">
      <c r="A179" s="12">
        <v>50</v>
      </c>
      <c r="B179" t="s">
        <v>48</v>
      </c>
      <c r="C179" s="12">
        <v>1</v>
      </c>
      <c r="D179">
        <v>1.1483701903666403</v>
      </c>
      <c r="K179" s="12"/>
    </row>
    <row r="180" spans="1:11">
      <c r="A180" s="12">
        <v>50</v>
      </c>
      <c r="B180" t="s">
        <v>48</v>
      </c>
      <c r="C180" s="12">
        <v>1</v>
      </c>
      <c r="D180">
        <v>0.6682127387549055</v>
      </c>
      <c r="K180" s="12"/>
    </row>
    <row r="181" spans="1:11">
      <c r="A181" s="12">
        <v>50</v>
      </c>
      <c r="B181" t="s">
        <v>48</v>
      </c>
      <c r="C181" s="12">
        <v>1</v>
      </c>
      <c r="D181">
        <v>1.0243102977328598</v>
      </c>
    </row>
    <row r="182" spans="1:11">
      <c r="A182" s="12">
        <v>50</v>
      </c>
      <c r="B182" t="s">
        <v>48</v>
      </c>
      <c r="C182" s="12">
        <v>1</v>
      </c>
      <c r="D182">
        <v>1.1331222769018587</v>
      </c>
    </row>
    <row r="183" spans="1:11">
      <c r="A183" s="12">
        <v>50</v>
      </c>
      <c r="B183" t="s">
        <v>48</v>
      </c>
      <c r="C183" s="12">
        <v>2</v>
      </c>
      <c r="D183">
        <v>0.8857271398042964</v>
      </c>
    </row>
    <row r="184" spans="1:11">
      <c r="A184" s="12">
        <v>50</v>
      </c>
      <c r="B184" t="s">
        <v>48</v>
      </c>
      <c r="C184" s="12">
        <v>2</v>
      </c>
      <c r="D184">
        <v>0.70745697896749515</v>
      </c>
    </row>
    <row r="185" spans="1:11">
      <c r="A185" s="12">
        <v>50</v>
      </c>
      <c r="B185" t="s">
        <v>48</v>
      </c>
      <c r="C185" s="12">
        <v>2</v>
      </c>
      <c r="D185">
        <v>0.38390588693111027</v>
      </c>
    </row>
    <row r="186" spans="1:11">
      <c r="A186" s="12">
        <v>50</v>
      </c>
      <c r="B186" t="s">
        <v>48</v>
      </c>
      <c r="C186" s="12">
        <v>2</v>
      </c>
      <c r="D186">
        <v>0.68566854906843344</v>
      </c>
      <c r="K186" s="5"/>
    </row>
    <row r="187" spans="1:11">
      <c r="A187" s="12">
        <v>50</v>
      </c>
      <c r="B187" t="s">
        <v>48</v>
      </c>
      <c r="C187" s="12">
        <v>2</v>
      </c>
      <c r="D187">
        <v>0.55519919958014807</v>
      </c>
      <c r="J187" s="5"/>
      <c r="K187" s="5"/>
    </row>
    <row r="188" spans="1:11">
      <c r="A188" s="12">
        <v>50</v>
      </c>
      <c r="B188" t="s">
        <v>48</v>
      </c>
      <c r="C188" s="12">
        <v>3</v>
      </c>
      <c r="D188">
        <v>1.0679338657068944</v>
      </c>
      <c r="J188" s="5"/>
      <c r="K188" s="5"/>
    </row>
    <row r="189" spans="1:11">
      <c r="A189" s="12">
        <v>50</v>
      </c>
      <c r="B189" t="s">
        <v>48</v>
      </c>
      <c r="C189" s="12">
        <v>3</v>
      </c>
      <c r="D189">
        <v>0.76619145861296001</v>
      </c>
      <c r="J189" s="5"/>
      <c r="K189" s="5"/>
    </row>
    <row r="190" spans="1:11">
      <c r="A190" s="12">
        <v>50</v>
      </c>
      <c r="B190" t="s">
        <v>48</v>
      </c>
      <c r="C190" s="12">
        <v>3</v>
      </c>
      <c r="D190">
        <v>0.76062264365818133</v>
      </c>
    </row>
    <row r="191" spans="1:11">
      <c r="A191" s="12">
        <v>50</v>
      </c>
      <c r="B191" t="s">
        <v>48</v>
      </c>
      <c r="C191" s="12">
        <v>3</v>
      </c>
      <c r="D191">
        <v>0.93078962519635777</v>
      </c>
    </row>
    <row r="192" spans="1:11">
      <c r="A192" s="12">
        <v>50</v>
      </c>
      <c r="B192" t="s">
        <v>48</v>
      </c>
      <c r="C192" s="12">
        <v>3</v>
      </c>
      <c r="D192">
        <v>0.84799081726918124</v>
      </c>
    </row>
    <row r="193" spans="1:10">
      <c r="A193" s="12">
        <v>50</v>
      </c>
      <c r="B193" t="s">
        <v>48</v>
      </c>
      <c r="C193" s="12">
        <v>4</v>
      </c>
      <c r="D193">
        <v>0.72676307338172241</v>
      </c>
    </row>
    <row r="194" spans="1:10">
      <c r="A194" s="12">
        <v>50</v>
      </c>
      <c r="B194" t="s">
        <v>48</v>
      </c>
      <c r="C194" s="12">
        <v>4</v>
      </c>
      <c r="D194">
        <v>0.39588503315568935</v>
      </c>
    </row>
    <row r="195" spans="1:10">
      <c r="A195" s="12">
        <v>50</v>
      </c>
      <c r="B195" t="s">
        <v>48</v>
      </c>
      <c r="C195" s="12">
        <v>4</v>
      </c>
      <c r="D195">
        <v>0.81239717195073147</v>
      </c>
    </row>
    <row r="196" spans="1:10">
      <c r="A196" s="12">
        <v>50</v>
      </c>
      <c r="B196" t="s">
        <v>48</v>
      </c>
      <c r="C196" s="12">
        <v>4</v>
      </c>
      <c r="D196">
        <v>0.49539370763080137</v>
      </c>
    </row>
    <row r="197" spans="1:10">
      <c r="A197" s="12">
        <v>50</v>
      </c>
      <c r="B197" t="s">
        <v>48</v>
      </c>
      <c r="C197" s="12">
        <v>4</v>
      </c>
      <c r="D197">
        <v>1.1795438020089948</v>
      </c>
    </row>
    <row r="198" spans="1:10">
      <c r="A198" s="12">
        <v>50</v>
      </c>
      <c r="B198" t="s">
        <v>48</v>
      </c>
      <c r="C198" s="12">
        <v>5</v>
      </c>
      <c r="D198">
        <v>1.2010374552929233</v>
      </c>
    </row>
    <row r="199" spans="1:10">
      <c r="A199" s="12">
        <v>50</v>
      </c>
      <c r="B199" t="s">
        <v>48</v>
      </c>
      <c r="C199" s="12">
        <v>5</v>
      </c>
      <c r="D199">
        <v>0.45917710503855086</v>
      </c>
    </row>
    <row r="200" spans="1:10">
      <c r="A200" s="12">
        <v>50</v>
      </c>
      <c r="B200" t="s">
        <v>48</v>
      </c>
      <c r="C200" s="12">
        <v>5</v>
      </c>
      <c r="D200">
        <v>0.80827394402920205</v>
      </c>
    </row>
    <row r="201" spans="1:10">
      <c r="A201" s="12">
        <v>50</v>
      </c>
      <c r="B201" t="s">
        <v>48</v>
      </c>
      <c r="C201" s="12">
        <v>5</v>
      </c>
      <c r="D201">
        <v>0.59542417611178555</v>
      </c>
    </row>
    <row r="202" spans="1:10">
      <c r="A202" s="12">
        <v>50</v>
      </c>
      <c r="B202" t="s">
        <v>69</v>
      </c>
      <c r="C202" s="12">
        <v>0</v>
      </c>
      <c r="D202">
        <v>0.54507656424297746</v>
      </c>
    </row>
    <row r="203" spans="1:10">
      <c r="A203" s="12">
        <v>50</v>
      </c>
      <c r="B203" t="s">
        <v>69</v>
      </c>
      <c r="C203" s="12">
        <v>0</v>
      </c>
      <c r="D203">
        <v>0.44698955229239229</v>
      </c>
    </row>
    <row r="204" spans="1:10">
      <c r="A204" s="12">
        <v>50</v>
      </c>
      <c r="B204" t="s">
        <v>69</v>
      </c>
      <c r="C204" s="12">
        <v>0</v>
      </c>
      <c r="D204">
        <v>0.38229111928533904</v>
      </c>
    </row>
    <row r="205" spans="1:10">
      <c r="A205" s="12">
        <v>50</v>
      </c>
      <c r="B205" t="s">
        <v>69</v>
      </c>
      <c r="C205" s="12">
        <v>0</v>
      </c>
      <c r="D205">
        <v>1.2366151805173884</v>
      </c>
      <c r="J205" s="12"/>
    </row>
    <row r="206" spans="1:10">
      <c r="A206" s="12">
        <v>50</v>
      </c>
      <c r="B206" t="s">
        <v>69</v>
      </c>
      <c r="C206" s="12">
        <v>0</v>
      </c>
      <c r="D206">
        <v>0.3696197867489579</v>
      </c>
      <c r="J206" s="12"/>
    </row>
    <row r="207" spans="1:10">
      <c r="A207" s="12">
        <v>50</v>
      </c>
      <c r="B207" t="s">
        <v>69</v>
      </c>
      <c r="C207" s="12">
        <v>1</v>
      </c>
      <c r="D207">
        <v>0.74988283080768636</v>
      </c>
      <c r="J207" s="12"/>
    </row>
    <row r="208" spans="1:10">
      <c r="A208" s="12">
        <v>50</v>
      </c>
      <c r="B208" t="s">
        <v>69</v>
      </c>
      <c r="C208" s="12">
        <v>1</v>
      </c>
      <c r="D208">
        <v>4.7748395374817364E-2</v>
      </c>
    </row>
    <row r="209" spans="1:10">
      <c r="A209" s="12">
        <v>50</v>
      </c>
      <c r="B209" t="s">
        <v>69</v>
      </c>
      <c r="C209" s="12">
        <v>1</v>
      </c>
      <c r="D209">
        <v>0.32715157353885682</v>
      </c>
    </row>
    <row r="210" spans="1:10">
      <c r="A210" s="12">
        <v>50</v>
      </c>
      <c r="B210" t="s">
        <v>69</v>
      </c>
      <c r="C210" s="12">
        <v>1</v>
      </c>
      <c r="D210">
        <v>0.25597483750616934</v>
      </c>
    </row>
    <row r="211" spans="1:10">
      <c r="A211" s="12">
        <v>50</v>
      </c>
      <c r="B211" t="s">
        <v>69</v>
      </c>
      <c r="C211" s="12">
        <v>1</v>
      </c>
      <c r="D211">
        <v>0.33212501224649754</v>
      </c>
    </row>
    <row r="212" spans="1:10">
      <c r="A212" s="12">
        <v>50</v>
      </c>
      <c r="B212" t="s">
        <v>69</v>
      </c>
      <c r="C212" s="12">
        <v>2</v>
      </c>
      <c r="D212">
        <v>0.28479810978439735</v>
      </c>
    </row>
    <row r="213" spans="1:10">
      <c r="A213" s="12">
        <v>50</v>
      </c>
      <c r="B213" t="s">
        <v>69</v>
      </c>
      <c r="C213" s="12">
        <v>2</v>
      </c>
      <c r="D213">
        <v>0.22747752697861495</v>
      </c>
    </row>
    <row r="214" spans="1:10">
      <c r="A214" s="12">
        <v>50</v>
      </c>
      <c r="B214" t="s">
        <v>69</v>
      </c>
      <c r="C214" s="12">
        <v>2</v>
      </c>
      <c r="D214">
        <v>0.79694994465625379</v>
      </c>
      <c r="J214" s="5"/>
    </row>
    <row r="215" spans="1:10">
      <c r="A215" s="12">
        <v>50</v>
      </c>
      <c r="B215" t="s">
        <v>69</v>
      </c>
      <c r="C215" s="12">
        <v>2</v>
      </c>
      <c r="D215">
        <v>1.289116227222467</v>
      </c>
    </row>
    <row r="216" spans="1:10">
      <c r="A216" s="12">
        <v>50</v>
      </c>
      <c r="B216" t="s">
        <v>69</v>
      </c>
      <c r="C216" s="12">
        <v>2</v>
      </c>
      <c r="D216">
        <v>0.79297176603159369</v>
      </c>
    </row>
    <row r="217" spans="1:10">
      <c r="A217" s="12">
        <v>50</v>
      </c>
      <c r="B217" t="s">
        <v>69</v>
      </c>
      <c r="C217" s="12">
        <v>3</v>
      </c>
      <c r="D217">
        <v>0.47543098631612102</v>
      </c>
    </row>
    <row r="218" spans="1:10">
      <c r="A218" s="12">
        <v>50</v>
      </c>
      <c r="B218" t="s">
        <v>69</v>
      </c>
      <c r="C218" s="12">
        <v>3</v>
      </c>
      <c r="D218">
        <v>0.46066275426907288</v>
      </c>
    </row>
    <row r="219" spans="1:10">
      <c r="A219" s="12">
        <v>50</v>
      </c>
      <c r="B219" t="s">
        <v>69</v>
      </c>
      <c r="C219" s="12">
        <v>3</v>
      </c>
      <c r="D219">
        <v>0.58356082626907901</v>
      </c>
    </row>
    <row r="220" spans="1:10">
      <c r="A220" s="12">
        <v>50</v>
      </c>
      <c r="B220" t="s">
        <v>69</v>
      </c>
      <c r="C220" s="12">
        <v>3</v>
      </c>
      <c r="D220">
        <v>1.2397104857810093</v>
      </c>
    </row>
    <row r="221" spans="1:10">
      <c r="A221" s="12">
        <v>50</v>
      </c>
      <c r="B221" t="s">
        <v>69</v>
      </c>
      <c r="C221" s="12">
        <v>3</v>
      </c>
      <c r="D221">
        <v>1.0749985812612992</v>
      </c>
    </row>
    <row r="222" spans="1:10">
      <c r="A222" s="12">
        <v>50</v>
      </c>
      <c r="B222" t="s">
        <v>69</v>
      </c>
      <c r="C222" s="12">
        <v>4</v>
      </c>
      <c r="D222">
        <v>1.0352859977568805</v>
      </c>
    </row>
    <row r="223" spans="1:10">
      <c r="A223" s="12">
        <v>50</v>
      </c>
      <c r="B223" t="s">
        <v>69</v>
      </c>
      <c r="C223" s="12">
        <v>4</v>
      </c>
      <c r="D223">
        <v>0.68241573199673078</v>
      </c>
    </row>
    <row r="224" spans="1:10">
      <c r="A224" s="12">
        <v>50</v>
      </c>
      <c r="B224" t="s">
        <v>69</v>
      </c>
      <c r="C224" s="12">
        <v>4</v>
      </c>
      <c r="D224">
        <v>0.46153846153846156</v>
      </c>
    </row>
    <row r="225" spans="1:4">
      <c r="A225" s="12">
        <v>50</v>
      </c>
      <c r="B225" t="s">
        <v>69</v>
      </c>
      <c r="C225" s="12">
        <v>4</v>
      </c>
      <c r="D225">
        <v>0.57710982658959542</v>
      </c>
    </row>
  </sheetData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  <legacyDrawing r:id="rId3"/>
  <oleObjects>
    <oleObject progId="STATISTICAGraph" shapeId="3073" r:id="rId4"/>
    <oleObject progId="STATISTICAGraph" shapeId="3080" r:id="rId5"/>
  </oleObjects>
</worksheet>
</file>

<file path=xl/worksheets/sheet6.xml><?xml version="1.0" encoding="utf-8"?>
<worksheet xmlns="http://schemas.openxmlformats.org/spreadsheetml/2006/main" xmlns:r="http://schemas.openxmlformats.org/officeDocument/2006/relationships">
  <dimension ref="A1:BF225"/>
  <sheetViews>
    <sheetView zoomScale="75" workbookViewId="0"/>
  </sheetViews>
  <sheetFormatPr baseColWidth="10" defaultRowHeight="12.75"/>
  <cols>
    <col min="48" max="48" width="22.42578125" customWidth="1"/>
  </cols>
  <sheetData>
    <row r="1" spans="1:54">
      <c r="A1" t="s">
        <v>39</v>
      </c>
    </row>
    <row r="2" spans="1:54">
      <c r="F2" s="12">
        <v>25</v>
      </c>
      <c r="G2" t="s">
        <v>48</v>
      </c>
      <c r="H2" s="16">
        <v>0</v>
      </c>
      <c r="I2">
        <v>0.86234429894602382</v>
      </c>
      <c r="AV2" t="s">
        <v>156</v>
      </c>
    </row>
    <row r="3" spans="1:54">
      <c r="D3" s="7" t="s">
        <v>6</v>
      </c>
      <c r="F3" s="12">
        <v>25</v>
      </c>
      <c r="G3" t="s">
        <v>48</v>
      </c>
      <c r="H3" s="16">
        <v>0</v>
      </c>
      <c r="I3">
        <v>0.50029170572464299</v>
      </c>
      <c r="K3" t="s">
        <v>156</v>
      </c>
      <c r="AV3" t="s">
        <v>157</v>
      </c>
    </row>
    <row r="4" spans="1:54">
      <c r="A4" s="13" t="s">
        <v>42</v>
      </c>
      <c r="B4" s="14" t="s">
        <v>43</v>
      </c>
      <c r="C4" s="15" t="s">
        <v>44</v>
      </c>
      <c r="D4" s="7" t="s">
        <v>15</v>
      </c>
      <c r="F4" s="12">
        <v>25</v>
      </c>
      <c r="G4" t="s">
        <v>48</v>
      </c>
      <c r="H4" s="16">
        <v>0</v>
      </c>
      <c r="I4">
        <v>0.38644619137977776</v>
      </c>
      <c r="K4" t="s">
        <v>158</v>
      </c>
      <c r="AQ4" s="12">
        <v>25</v>
      </c>
      <c r="AR4" t="s">
        <v>131</v>
      </c>
      <c r="AS4" s="12">
        <v>0</v>
      </c>
      <c r="AT4">
        <v>0.28261304521808728</v>
      </c>
      <c r="AW4" t="s">
        <v>45</v>
      </c>
      <c r="AX4" t="s">
        <v>46</v>
      </c>
      <c r="AY4" t="s">
        <v>45</v>
      </c>
      <c r="AZ4" t="s">
        <v>46</v>
      </c>
      <c r="BA4" t="s">
        <v>47</v>
      </c>
      <c r="BB4" t="s">
        <v>47</v>
      </c>
    </row>
    <row r="5" spans="1:54">
      <c r="A5" s="12">
        <v>40</v>
      </c>
      <c r="B5" s="12" t="s">
        <v>48</v>
      </c>
      <c r="C5" s="12">
        <v>0</v>
      </c>
      <c r="D5">
        <v>0.50644377650594985</v>
      </c>
      <c r="F5" s="12">
        <v>25</v>
      </c>
      <c r="G5" t="s">
        <v>48</v>
      </c>
      <c r="H5" s="16">
        <v>0</v>
      </c>
      <c r="I5">
        <v>0.97231971190527078</v>
      </c>
      <c r="L5" t="s">
        <v>45</v>
      </c>
      <c r="M5" t="s">
        <v>46</v>
      </c>
      <c r="N5" t="s">
        <v>45</v>
      </c>
      <c r="O5" t="s">
        <v>46</v>
      </c>
      <c r="P5" t="s">
        <v>47</v>
      </c>
      <c r="Q5" t="s">
        <v>47</v>
      </c>
      <c r="AQ5" s="12">
        <v>25</v>
      </c>
      <c r="AR5" t="s">
        <v>131</v>
      </c>
      <c r="AS5" s="12">
        <v>0</v>
      </c>
      <c r="AT5">
        <v>0.61891423235961063</v>
      </c>
      <c r="AW5" t="s">
        <v>49</v>
      </c>
      <c r="AX5" t="s">
        <v>49</v>
      </c>
      <c r="AY5" t="s">
        <v>50</v>
      </c>
      <c r="AZ5" t="s">
        <v>50</v>
      </c>
      <c r="BA5" t="s">
        <v>51</v>
      </c>
      <c r="BB5" t="s">
        <v>52</v>
      </c>
    </row>
    <row r="6" spans="1:54">
      <c r="A6" s="12">
        <v>40</v>
      </c>
      <c r="B6" s="12" t="s">
        <v>48</v>
      </c>
      <c r="C6" s="12">
        <v>0</v>
      </c>
      <c r="D6">
        <v>1.0375921274756044</v>
      </c>
      <c r="F6" s="12">
        <v>25</v>
      </c>
      <c r="G6" t="s">
        <v>48</v>
      </c>
      <c r="H6" s="16">
        <v>0</v>
      </c>
      <c r="I6">
        <v>0.74752736744321613</v>
      </c>
      <c r="L6" t="s">
        <v>49</v>
      </c>
      <c r="M6" t="s">
        <v>49</v>
      </c>
      <c r="N6" t="s">
        <v>50</v>
      </c>
      <c r="O6" t="s">
        <v>50</v>
      </c>
      <c r="P6" t="s">
        <v>51</v>
      </c>
      <c r="Q6" t="s">
        <v>52</v>
      </c>
      <c r="AQ6" s="12">
        <v>25</v>
      </c>
      <c r="AR6" t="s">
        <v>131</v>
      </c>
      <c r="AS6" s="12">
        <v>0</v>
      </c>
      <c r="AT6">
        <v>0.15835312747426764</v>
      </c>
      <c r="AV6" t="s">
        <v>53</v>
      </c>
      <c r="AW6">
        <v>1</v>
      </c>
      <c r="AX6">
        <v>0.14672665297985077</v>
      </c>
      <c r="AY6">
        <v>34</v>
      </c>
      <c r="AZ6">
        <v>5.6102335453033447E-2</v>
      </c>
      <c r="BA6">
        <v>2.6153395175933838</v>
      </c>
      <c r="BB6">
        <v>0.11507665365934372</v>
      </c>
    </row>
    <row r="7" spans="1:54">
      <c r="A7" s="12">
        <v>40</v>
      </c>
      <c r="B7" s="12" t="s">
        <v>48</v>
      </c>
      <c r="C7" s="12">
        <v>0</v>
      </c>
      <c r="D7">
        <v>1.7296178579348069</v>
      </c>
      <c r="F7" s="12">
        <v>25</v>
      </c>
      <c r="G7" t="s">
        <v>48</v>
      </c>
      <c r="H7" s="16">
        <v>1</v>
      </c>
      <c r="I7">
        <v>0.56825043699348488</v>
      </c>
      <c r="K7" t="s">
        <v>53</v>
      </c>
      <c r="L7">
        <v>2</v>
      </c>
      <c r="M7">
        <v>0.1844889223575592</v>
      </c>
      <c r="N7">
        <v>117</v>
      </c>
      <c r="O7">
        <v>8.804505318403244E-2</v>
      </c>
      <c r="P7">
        <v>2.0953922271728516</v>
      </c>
      <c r="Q7">
        <v>0.12761494517326355</v>
      </c>
      <c r="AQ7" s="12">
        <v>25</v>
      </c>
      <c r="AR7" t="s">
        <v>131</v>
      </c>
      <c r="AS7" s="12">
        <v>0</v>
      </c>
      <c r="AT7">
        <v>0.35344609946983085</v>
      </c>
      <c r="AV7" t="s">
        <v>54</v>
      </c>
      <c r="AW7">
        <v>4</v>
      </c>
      <c r="AX7">
        <v>2.2587273269891739E-2</v>
      </c>
      <c r="AY7">
        <v>34</v>
      </c>
      <c r="AZ7">
        <v>5.6102335453033447E-2</v>
      </c>
      <c r="BA7">
        <v>0.40260842442512512</v>
      </c>
      <c r="BB7">
        <v>0.80539202690124512</v>
      </c>
    </row>
    <row r="8" spans="1:54">
      <c r="A8" s="12">
        <v>40</v>
      </c>
      <c r="B8" s="12" t="s">
        <v>48</v>
      </c>
      <c r="C8" s="12">
        <v>0</v>
      </c>
      <c r="D8">
        <v>0.89850731848702969</v>
      </c>
      <c r="F8" s="12">
        <v>25</v>
      </c>
      <c r="G8" t="s">
        <v>48</v>
      </c>
      <c r="H8" s="16">
        <v>1</v>
      </c>
      <c r="I8">
        <v>0.82659276207663301</v>
      </c>
      <c r="K8" t="s">
        <v>54</v>
      </c>
      <c r="L8">
        <v>1</v>
      </c>
      <c r="M8">
        <v>1.9525980949401855</v>
      </c>
      <c r="N8">
        <v>117</v>
      </c>
      <c r="O8">
        <v>8.804505318403244E-2</v>
      </c>
      <c r="P8">
        <v>22.177261352539063</v>
      </c>
      <c r="Q8">
        <v>6.892420060466975E-6</v>
      </c>
      <c r="AQ8" s="12">
        <v>25</v>
      </c>
      <c r="AR8" t="s">
        <v>131</v>
      </c>
      <c r="AS8" s="12">
        <v>0</v>
      </c>
      <c r="AT8">
        <v>0.4131652661064425</v>
      </c>
      <c r="AV8" t="s">
        <v>56</v>
      </c>
      <c r="AW8">
        <v>4</v>
      </c>
      <c r="AX8">
        <v>7.6242953538894653E-2</v>
      </c>
      <c r="AY8">
        <v>34</v>
      </c>
      <c r="AZ8">
        <v>5.6102335453033447E-2</v>
      </c>
      <c r="BA8">
        <v>1.3589979410171509</v>
      </c>
      <c r="BB8">
        <v>0.26862400770187378</v>
      </c>
    </row>
    <row r="9" spans="1:54">
      <c r="A9" s="12">
        <v>40</v>
      </c>
      <c r="B9" s="12" t="s">
        <v>48</v>
      </c>
      <c r="C9" s="12">
        <v>0</v>
      </c>
      <c r="D9">
        <v>1.144088874150224</v>
      </c>
      <c r="F9" s="12">
        <v>25</v>
      </c>
      <c r="G9" t="s">
        <v>48</v>
      </c>
      <c r="H9" s="16">
        <v>1</v>
      </c>
      <c r="I9">
        <v>1.1590684660961159</v>
      </c>
      <c r="K9" t="s">
        <v>55</v>
      </c>
      <c r="L9">
        <v>4</v>
      </c>
      <c r="M9">
        <v>5.1234066486358643E-2</v>
      </c>
      <c r="N9">
        <v>117</v>
      </c>
      <c r="O9">
        <v>8.804505318403244E-2</v>
      </c>
      <c r="P9">
        <v>0.58190739154815674</v>
      </c>
      <c r="Q9">
        <v>0.67633718252182007</v>
      </c>
      <c r="AQ9" s="12">
        <v>25</v>
      </c>
      <c r="AR9" t="s">
        <v>131</v>
      </c>
      <c r="AS9" s="12">
        <v>1</v>
      </c>
      <c r="AT9">
        <v>0.66128412149173388</v>
      </c>
      <c r="AV9" t="s">
        <v>159</v>
      </c>
      <c r="AY9" t="s">
        <v>160</v>
      </c>
    </row>
    <row r="10" spans="1:54">
      <c r="A10" s="12">
        <v>40</v>
      </c>
      <c r="B10" s="12" t="s">
        <v>48</v>
      </c>
      <c r="C10" s="12">
        <v>1</v>
      </c>
      <c r="D10">
        <v>2.0267309377738827</v>
      </c>
      <c r="F10" s="12">
        <v>25</v>
      </c>
      <c r="G10" t="s">
        <v>48</v>
      </c>
      <c r="H10" s="16">
        <v>1</v>
      </c>
      <c r="I10">
        <v>0.52882849798016907</v>
      </c>
      <c r="K10" t="s">
        <v>56</v>
      </c>
      <c r="L10">
        <v>2</v>
      </c>
      <c r="M10">
        <v>0.38649407029151917</v>
      </c>
      <c r="N10">
        <v>117</v>
      </c>
      <c r="O10">
        <v>8.804505318403244E-2</v>
      </c>
      <c r="P10">
        <v>4.3897304534912109</v>
      </c>
      <c r="Q10">
        <v>1.4511214569211006E-2</v>
      </c>
      <c r="AQ10" s="12">
        <v>25</v>
      </c>
      <c r="AR10" t="s">
        <v>131</v>
      </c>
      <c r="AS10" s="12">
        <v>1</v>
      </c>
      <c r="AT10">
        <v>0.53447686523103688</v>
      </c>
      <c r="AV10" t="s">
        <v>62</v>
      </c>
      <c r="AY10" t="s">
        <v>62</v>
      </c>
    </row>
    <row r="11" spans="1:54">
      <c r="A11" s="12">
        <v>40</v>
      </c>
      <c r="B11" s="12" t="s">
        <v>48</v>
      </c>
      <c r="C11" s="12">
        <v>1</v>
      </c>
      <c r="D11">
        <v>0.92596120870327336</v>
      </c>
      <c r="F11" s="12">
        <v>25</v>
      </c>
      <c r="G11" t="s">
        <v>48</v>
      </c>
      <c r="H11" s="16">
        <v>1</v>
      </c>
      <c r="I11">
        <v>0.31320092981526043</v>
      </c>
      <c r="K11" t="s">
        <v>57</v>
      </c>
      <c r="L11">
        <v>8</v>
      </c>
      <c r="M11">
        <v>0.17024990916252136</v>
      </c>
      <c r="N11">
        <v>117</v>
      </c>
      <c r="O11">
        <v>8.804505318403244E-2</v>
      </c>
      <c r="P11">
        <v>1.9336680173873901</v>
      </c>
      <c r="Q11">
        <v>6.1222843825817108E-2</v>
      </c>
      <c r="AQ11" s="12">
        <v>25</v>
      </c>
      <c r="AR11" t="s">
        <v>131</v>
      </c>
      <c r="AS11" s="12">
        <v>1</v>
      </c>
      <c r="AT11">
        <v>0.26755341512823455</v>
      </c>
      <c r="AW11" t="s">
        <v>161</v>
      </c>
      <c r="AX11" t="s">
        <v>162</v>
      </c>
      <c r="AZ11" s="18" t="s">
        <v>65</v>
      </c>
    </row>
    <row r="12" spans="1:54">
      <c r="A12" s="12">
        <v>40</v>
      </c>
      <c r="B12" s="12" t="s">
        <v>48</v>
      </c>
      <c r="C12" s="12">
        <v>1</v>
      </c>
      <c r="D12">
        <v>1.0809231668127373</v>
      </c>
      <c r="F12" s="12">
        <v>25</v>
      </c>
      <c r="G12" t="s">
        <v>48</v>
      </c>
      <c r="H12" s="16">
        <v>2</v>
      </c>
      <c r="I12">
        <v>0.41323837452869722</v>
      </c>
      <c r="K12" t="s">
        <v>58</v>
      </c>
      <c r="L12">
        <v>4</v>
      </c>
      <c r="M12">
        <v>0.53276520967483521</v>
      </c>
      <c r="N12">
        <v>117</v>
      </c>
      <c r="O12">
        <v>8.804505318403244E-2</v>
      </c>
      <c r="P12">
        <v>6.0510520935058594</v>
      </c>
      <c r="Q12">
        <v>1.8419120169710368E-4</v>
      </c>
      <c r="AQ12" s="12">
        <v>25</v>
      </c>
      <c r="AR12" t="s">
        <v>131</v>
      </c>
      <c r="AS12" s="12">
        <v>1</v>
      </c>
      <c r="AT12">
        <v>0.45672887628947162</v>
      </c>
      <c r="AW12" t="s">
        <v>63</v>
      </c>
      <c r="AX12" t="s">
        <v>63</v>
      </c>
      <c r="AY12" t="s">
        <v>64</v>
      </c>
    </row>
    <row r="13" spans="1:54">
      <c r="A13" s="12">
        <v>40</v>
      </c>
      <c r="B13" s="12" t="s">
        <v>48</v>
      </c>
      <c r="C13" s="12">
        <v>1</v>
      </c>
      <c r="D13">
        <v>1.0728489071122489</v>
      </c>
      <c r="F13" s="12">
        <v>25</v>
      </c>
      <c r="G13" t="s">
        <v>48</v>
      </c>
      <c r="H13" s="16">
        <v>2</v>
      </c>
      <c r="I13">
        <v>0.53311241132915654</v>
      </c>
      <c r="K13" t="s">
        <v>59</v>
      </c>
      <c r="L13">
        <v>8</v>
      </c>
      <c r="M13">
        <v>6.8083129823207855E-2</v>
      </c>
      <c r="N13">
        <v>117</v>
      </c>
      <c r="O13">
        <v>8.804505318403244E-2</v>
      </c>
      <c r="P13">
        <v>0.77327609062194824</v>
      </c>
      <c r="Q13">
        <v>0.6269603967666626</v>
      </c>
      <c r="AQ13" s="12">
        <v>25</v>
      </c>
      <c r="AR13" t="s">
        <v>131</v>
      </c>
      <c r="AS13" s="12">
        <v>1</v>
      </c>
      <c r="AT13">
        <v>0.35471475022169674</v>
      </c>
      <c r="AV13" t="s">
        <v>143</v>
      </c>
      <c r="AW13">
        <v>0.36529836058616638</v>
      </c>
      <c r="AX13">
        <v>0.17059887945652008</v>
      </c>
      <c r="AY13">
        <v>5</v>
      </c>
      <c r="AZ13">
        <f>+AX13/SQRT(AY13)</f>
        <v>7.6294138270014258E-2</v>
      </c>
    </row>
    <row r="14" spans="1:54">
      <c r="A14" s="12">
        <v>40</v>
      </c>
      <c r="B14" s="12" t="s">
        <v>48</v>
      </c>
      <c r="C14" s="12">
        <v>1</v>
      </c>
      <c r="D14">
        <v>1.1723674258341039</v>
      </c>
      <c r="F14" s="12">
        <v>25</v>
      </c>
      <c r="G14" t="s">
        <v>48</v>
      </c>
      <c r="H14" s="16">
        <v>2</v>
      </c>
      <c r="I14">
        <v>0.56800361736721106</v>
      </c>
      <c r="AQ14" s="12">
        <v>25</v>
      </c>
      <c r="AR14" t="s">
        <v>131</v>
      </c>
      <c r="AS14" s="12">
        <v>2</v>
      </c>
      <c r="AT14">
        <v>0.40998217468805703</v>
      </c>
      <c r="AV14" t="s">
        <v>144</v>
      </c>
      <c r="AW14">
        <v>0.45495161414146423</v>
      </c>
      <c r="AX14">
        <v>0.15335093438625336</v>
      </c>
      <c r="AY14">
        <v>5</v>
      </c>
      <c r="AZ14">
        <f t="shared" ref="AZ14:AZ22" si="0">+AX14/SQRT(AY14)</f>
        <v>6.8580622740154501E-2</v>
      </c>
    </row>
    <row r="15" spans="1:54">
      <c r="A15" s="12">
        <v>40</v>
      </c>
      <c r="B15" s="12" t="s">
        <v>48</v>
      </c>
      <c r="C15" s="12">
        <v>2</v>
      </c>
      <c r="D15">
        <v>0.62698038158160863</v>
      </c>
      <c r="F15" s="12">
        <v>25</v>
      </c>
      <c r="G15" t="s">
        <v>48</v>
      </c>
      <c r="H15" s="16">
        <v>2</v>
      </c>
      <c r="I15">
        <v>0.36001459518629136</v>
      </c>
      <c r="AQ15" s="12">
        <v>25</v>
      </c>
      <c r="AR15" t="s">
        <v>131</v>
      </c>
      <c r="AS15" s="12">
        <v>2</v>
      </c>
      <c r="AT15">
        <v>0.69659442724458198</v>
      </c>
      <c r="AV15" t="s">
        <v>145</v>
      </c>
      <c r="AW15">
        <v>0.44660642743110657</v>
      </c>
      <c r="AX15">
        <v>0.14548620581626892</v>
      </c>
      <c r="AY15">
        <v>5</v>
      </c>
      <c r="AZ15">
        <f t="shared" si="0"/>
        <v>6.5063409198740513E-2</v>
      </c>
    </row>
    <row r="16" spans="1:54">
      <c r="A16" s="12">
        <v>40</v>
      </c>
      <c r="B16" s="12" t="s">
        <v>48</v>
      </c>
      <c r="C16" s="12">
        <v>2</v>
      </c>
      <c r="D16">
        <v>0.57220386974988213</v>
      </c>
      <c r="F16" s="12">
        <v>25</v>
      </c>
      <c r="G16" t="s">
        <v>48</v>
      </c>
      <c r="H16" s="16">
        <v>2</v>
      </c>
      <c r="I16">
        <v>0.64186965108624094</v>
      </c>
      <c r="K16" t="s">
        <v>159</v>
      </c>
      <c r="O16" t="s">
        <v>160</v>
      </c>
      <c r="AQ16" s="12">
        <v>25</v>
      </c>
      <c r="AR16" t="s">
        <v>131</v>
      </c>
      <c r="AS16" s="12">
        <v>2</v>
      </c>
      <c r="AT16">
        <v>0.40478856256997675</v>
      </c>
      <c r="AV16" t="s">
        <v>146</v>
      </c>
      <c r="AW16">
        <v>0.39680838584899902</v>
      </c>
      <c r="AX16">
        <v>0.24793720245361328</v>
      </c>
      <c r="AY16">
        <v>5</v>
      </c>
      <c r="AZ16">
        <f t="shared" si="0"/>
        <v>0.11088088776748138</v>
      </c>
    </row>
    <row r="17" spans="1:52">
      <c r="A17" s="12">
        <v>40</v>
      </c>
      <c r="B17" s="12" t="s">
        <v>48</v>
      </c>
      <c r="C17" s="12">
        <v>2</v>
      </c>
      <c r="D17">
        <v>0.53455431252255503</v>
      </c>
      <c r="F17" s="12">
        <v>25</v>
      </c>
      <c r="G17" t="s">
        <v>48</v>
      </c>
      <c r="H17" s="16">
        <v>3</v>
      </c>
      <c r="I17">
        <v>0.50372852953498126</v>
      </c>
      <c r="K17" t="s">
        <v>62</v>
      </c>
      <c r="O17" t="s">
        <v>62</v>
      </c>
      <c r="AQ17" s="12">
        <v>25</v>
      </c>
      <c r="AR17" t="s">
        <v>131</v>
      </c>
      <c r="AS17" s="12">
        <v>2</v>
      </c>
      <c r="AT17">
        <v>0.4075607329674914</v>
      </c>
      <c r="AV17" t="s">
        <v>147</v>
      </c>
      <c r="AW17">
        <v>0.69207262992858887</v>
      </c>
      <c r="AX17">
        <v>0.42754784226417542</v>
      </c>
      <c r="AY17">
        <v>5</v>
      </c>
      <c r="AZ17">
        <f t="shared" si="0"/>
        <v>0.19120520778721076</v>
      </c>
    </row>
    <row r="18" spans="1:52">
      <c r="A18" s="12">
        <v>40</v>
      </c>
      <c r="B18" s="12" t="s">
        <v>48</v>
      </c>
      <c r="C18" s="12">
        <v>2</v>
      </c>
      <c r="D18">
        <v>0.57304658531652397</v>
      </c>
      <c r="F18" s="12">
        <v>25</v>
      </c>
      <c r="G18" t="s">
        <v>48</v>
      </c>
      <c r="H18" s="16">
        <v>3</v>
      </c>
      <c r="I18">
        <v>0.22070219668946703</v>
      </c>
      <c r="L18" t="s">
        <v>47</v>
      </c>
      <c r="M18" t="s">
        <v>47</v>
      </c>
      <c r="P18" t="s">
        <v>47</v>
      </c>
      <c r="Q18" t="s">
        <v>47</v>
      </c>
      <c r="AQ18" s="12">
        <v>25</v>
      </c>
      <c r="AR18" t="s">
        <v>131</v>
      </c>
      <c r="AS18" s="12">
        <v>2</v>
      </c>
      <c r="AT18">
        <v>0.3141062250142776</v>
      </c>
      <c r="AV18" t="s">
        <v>149</v>
      </c>
      <c r="AW18">
        <v>0.3624834418296814</v>
      </c>
      <c r="AX18">
        <v>0.20494407415390015</v>
      </c>
      <c r="AY18">
        <v>4</v>
      </c>
      <c r="AZ18">
        <f t="shared" si="0"/>
        <v>0.10247203707695007</v>
      </c>
    </row>
    <row r="19" spans="1:52">
      <c r="A19" s="12">
        <v>40</v>
      </c>
      <c r="B19" s="12" t="s">
        <v>48</v>
      </c>
      <c r="C19" s="12">
        <v>2</v>
      </c>
      <c r="D19">
        <v>0.53780575252967888</v>
      </c>
      <c r="F19" s="12">
        <v>25</v>
      </c>
      <c r="G19" t="s">
        <v>48</v>
      </c>
      <c r="H19" s="16">
        <v>3</v>
      </c>
      <c r="I19">
        <v>0.45180900088243947</v>
      </c>
      <c r="L19" t="s">
        <v>163</v>
      </c>
      <c r="M19" t="s">
        <v>64</v>
      </c>
      <c r="P19" t="s">
        <v>163</v>
      </c>
      <c r="Q19" t="s">
        <v>64</v>
      </c>
      <c r="AQ19" s="12">
        <v>25</v>
      </c>
      <c r="AR19" t="s">
        <v>131</v>
      </c>
      <c r="AS19" s="12">
        <v>3</v>
      </c>
      <c r="AT19">
        <v>0.51732404673581145</v>
      </c>
      <c r="AV19" t="s">
        <v>150</v>
      </c>
      <c r="AW19">
        <v>0.25856184959411621</v>
      </c>
      <c r="AX19">
        <v>0.15104129910469055</v>
      </c>
      <c r="AY19">
        <v>4</v>
      </c>
      <c r="AZ19">
        <f t="shared" si="0"/>
        <v>7.5520649552345276E-2</v>
      </c>
    </row>
    <row r="20" spans="1:52">
      <c r="A20" s="12">
        <v>40</v>
      </c>
      <c r="B20" s="12" t="s">
        <v>48</v>
      </c>
      <c r="C20" s="12">
        <v>3</v>
      </c>
      <c r="D20">
        <v>1.0251856635453667</v>
      </c>
      <c r="F20" s="12">
        <v>25</v>
      </c>
      <c r="G20" t="s">
        <v>48</v>
      </c>
      <c r="H20" s="16">
        <v>3</v>
      </c>
      <c r="I20">
        <v>0.72639225181598066</v>
      </c>
      <c r="K20" t="s">
        <v>66</v>
      </c>
      <c r="L20">
        <v>0.69378584623336792</v>
      </c>
      <c r="M20">
        <v>5</v>
      </c>
      <c r="O20" t="s">
        <v>66</v>
      </c>
      <c r="P20">
        <v>0.24534611403942108</v>
      </c>
      <c r="Q20">
        <v>5</v>
      </c>
      <c r="AQ20" s="12">
        <v>25</v>
      </c>
      <c r="AR20" t="s">
        <v>131</v>
      </c>
      <c r="AS20" s="12">
        <v>3</v>
      </c>
      <c r="AT20">
        <v>0.20688590396788636</v>
      </c>
      <c r="AV20" t="s">
        <v>151</v>
      </c>
      <c r="AW20">
        <v>0.41355761885643005</v>
      </c>
      <c r="AX20">
        <v>0.26257848739624023</v>
      </c>
      <c r="AY20">
        <v>4</v>
      </c>
      <c r="AZ20">
        <f t="shared" si="0"/>
        <v>0.13128924369812012</v>
      </c>
    </row>
    <row r="21" spans="1:52">
      <c r="A21" s="12">
        <v>40</v>
      </c>
      <c r="B21" s="12" t="s">
        <v>48</v>
      </c>
      <c r="C21" s="12">
        <v>3</v>
      </c>
      <c r="D21">
        <v>0.45703462757854002</v>
      </c>
      <c r="F21" s="12">
        <v>25</v>
      </c>
      <c r="G21" t="s">
        <v>48</v>
      </c>
      <c r="H21" s="16">
        <v>3</v>
      </c>
      <c r="I21">
        <v>0.47347971446643189</v>
      </c>
      <c r="K21" t="s">
        <v>66</v>
      </c>
      <c r="L21">
        <v>0.67918819189071655</v>
      </c>
      <c r="M21">
        <v>5</v>
      </c>
      <c r="O21" t="s">
        <v>66</v>
      </c>
      <c r="P21">
        <v>0.32437443733215332</v>
      </c>
      <c r="Q21">
        <v>5</v>
      </c>
      <c r="AQ21" s="12">
        <v>25</v>
      </c>
      <c r="AR21" t="s">
        <v>131</v>
      </c>
      <c r="AS21" s="12">
        <v>3</v>
      </c>
      <c r="AT21">
        <v>0.75305484512645637</v>
      </c>
      <c r="AV21" t="s">
        <v>152</v>
      </c>
      <c r="AW21">
        <v>0.46387502551078796</v>
      </c>
      <c r="AX21">
        <v>0.25368663668632507</v>
      </c>
      <c r="AY21">
        <v>4</v>
      </c>
      <c r="AZ21">
        <f t="shared" si="0"/>
        <v>0.12684331834316254</v>
      </c>
    </row>
    <row r="22" spans="1:52">
      <c r="A22" s="12">
        <v>40</v>
      </c>
      <c r="B22" s="12" t="s">
        <v>48</v>
      </c>
      <c r="C22" s="12">
        <v>3</v>
      </c>
      <c r="D22">
        <v>0.56077453987730064</v>
      </c>
      <c r="F22" s="12">
        <v>25</v>
      </c>
      <c r="G22" t="s">
        <v>48</v>
      </c>
      <c r="H22" s="16">
        <v>4</v>
      </c>
      <c r="I22">
        <v>0.73485293662821283</v>
      </c>
      <c r="K22" t="s">
        <v>66</v>
      </c>
      <c r="L22">
        <v>0.50324773788452148</v>
      </c>
      <c r="M22">
        <v>5</v>
      </c>
      <c r="O22" t="s">
        <v>66</v>
      </c>
      <c r="P22">
        <v>0.11502029746770859</v>
      </c>
      <c r="Q22">
        <v>5</v>
      </c>
      <c r="AQ22" s="12">
        <v>25</v>
      </c>
      <c r="AR22" t="s">
        <v>131</v>
      </c>
      <c r="AS22" s="12">
        <v>3</v>
      </c>
      <c r="AT22">
        <v>0.13666917691685496</v>
      </c>
      <c r="AV22" t="s">
        <v>153</v>
      </c>
      <c r="AW22">
        <v>0.2721422016620636</v>
      </c>
      <c r="AX22">
        <v>0.14299064874649048</v>
      </c>
      <c r="AY22">
        <v>3</v>
      </c>
      <c r="AZ22">
        <f t="shared" si="0"/>
        <v>8.2555689545385502E-2</v>
      </c>
    </row>
    <row r="23" spans="1:52">
      <c r="A23" s="12">
        <v>40</v>
      </c>
      <c r="B23" s="12" t="s">
        <v>48</v>
      </c>
      <c r="C23" s="12">
        <v>3</v>
      </c>
      <c r="D23">
        <v>0.60343960575279088</v>
      </c>
      <c r="F23" s="12">
        <v>25</v>
      </c>
      <c r="G23" t="s">
        <v>48</v>
      </c>
      <c r="H23" s="16">
        <v>4</v>
      </c>
      <c r="I23">
        <v>0.46700683213698874</v>
      </c>
      <c r="K23" t="s">
        <v>66</v>
      </c>
      <c r="L23">
        <v>0.47522234916687012</v>
      </c>
      <c r="M23">
        <v>5</v>
      </c>
      <c r="O23" t="s">
        <v>66</v>
      </c>
      <c r="P23">
        <v>0.17974331974983215</v>
      </c>
      <c r="Q23">
        <v>5</v>
      </c>
      <c r="AQ23" s="12">
        <v>25</v>
      </c>
      <c r="AR23" t="s">
        <v>131</v>
      </c>
      <c r="AS23" s="12">
        <v>3</v>
      </c>
      <c r="AT23">
        <v>0.37010788251043386</v>
      </c>
      <c r="AV23" t="s">
        <v>73</v>
      </c>
      <c r="AW23">
        <v>0.4224778413772583</v>
      </c>
      <c r="AX23">
        <v>0.24090713262557983</v>
      </c>
      <c r="AY23">
        <v>44</v>
      </c>
    </row>
    <row r="24" spans="1:52">
      <c r="A24" s="12">
        <v>40</v>
      </c>
      <c r="B24" s="12" t="s">
        <v>48</v>
      </c>
      <c r="C24" s="12">
        <v>3</v>
      </c>
      <c r="D24">
        <v>0.50465070255293887</v>
      </c>
      <c r="F24" s="12">
        <v>25</v>
      </c>
      <c r="G24" t="s">
        <v>48</v>
      </c>
      <c r="H24" s="16">
        <v>4</v>
      </c>
      <c r="I24">
        <v>0.94600469524389175</v>
      </c>
      <c r="K24" t="s">
        <v>66</v>
      </c>
      <c r="L24">
        <v>0.76505881547927856</v>
      </c>
      <c r="M24">
        <v>5</v>
      </c>
      <c r="O24" t="s">
        <v>66</v>
      </c>
      <c r="P24">
        <v>0.40554279088973999</v>
      </c>
      <c r="Q24">
        <v>5</v>
      </c>
      <c r="AQ24" s="12">
        <v>25</v>
      </c>
      <c r="AR24" t="s">
        <v>131</v>
      </c>
      <c r="AS24" s="12">
        <v>4</v>
      </c>
      <c r="AT24">
        <v>1.3571458307314432</v>
      </c>
    </row>
    <row r="25" spans="1:52">
      <c r="A25" s="12">
        <v>40</v>
      </c>
      <c r="B25" s="12" t="s">
        <v>48</v>
      </c>
      <c r="C25" s="12">
        <v>4</v>
      </c>
      <c r="D25">
        <v>0.74284869539507736</v>
      </c>
      <c r="F25" s="12">
        <v>25</v>
      </c>
      <c r="G25" t="s">
        <v>48</v>
      </c>
      <c r="H25" s="16">
        <v>4</v>
      </c>
      <c r="I25">
        <v>1.350828437752841</v>
      </c>
      <c r="K25" t="s">
        <v>67</v>
      </c>
      <c r="L25">
        <v>0.3221556544303894</v>
      </c>
      <c r="M25">
        <v>5</v>
      </c>
      <c r="O25" t="s">
        <v>67</v>
      </c>
      <c r="P25">
        <v>0.14409467577934265</v>
      </c>
      <c r="Q25">
        <v>5</v>
      </c>
      <c r="AQ25" s="12">
        <v>25</v>
      </c>
      <c r="AR25" t="s">
        <v>131</v>
      </c>
      <c r="AS25" s="12">
        <v>4</v>
      </c>
      <c r="AT25">
        <v>0.53405572755417952</v>
      </c>
    </row>
    <row r="26" spans="1:52">
      <c r="A26" s="12">
        <v>40</v>
      </c>
      <c r="B26" s="12" t="s">
        <v>48</v>
      </c>
      <c r="C26" s="12">
        <v>4</v>
      </c>
      <c r="D26">
        <v>0.98278634820418154</v>
      </c>
      <c r="F26" s="12">
        <v>25</v>
      </c>
      <c r="G26" t="s">
        <v>48</v>
      </c>
      <c r="H26" s="16">
        <v>4</v>
      </c>
      <c r="I26">
        <v>0.32660130516809455</v>
      </c>
      <c r="K26" t="s">
        <v>67</v>
      </c>
      <c r="L26">
        <v>0.23395772278308868</v>
      </c>
      <c r="M26">
        <v>4</v>
      </c>
      <c r="O26" t="s">
        <v>67</v>
      </c>
      <c r="P26">
        <v>4.7142732888460159E-2</v>
      </c>
      <c r="Q26">
        <v>4</v>
      </c>
      <c r="AQ26" s="12">
        <v>25</v>
      </c>
      <c r="AR26" t="s">
        <v>131</v>
      </c>
      <c r="AS26" s="12">
        <v>4</v>
      </c>
      <c r="AT26">
        <v>0.50263760326465623</v>
      </c>
    </row>
    <row r="27" spans="1:52">
      <c r="A27" s="12">
        <v>40</v>
      </c>
      <c r="B27" s="12" t="s">
        <v>48</v>
      </c>
      <c r="C27" s="12">
        <v>4</v>
      </c>
      <c r="D27">
        <v>0.64696040156162871</v>
      </c>
      <c r="F27" s="12">
        <v>25</v>
      </c>
      <c r="G27" t="s">
        <v>69</v>
      </c>
      <c r="H27" s="16">
        <v>0</v>
      </c>
      <c r="I27">
        <v>0.1804847304188392</v>
      </c>
      <c r="K27" t="s">
        <v>67</v>
      </c>
      <c r="L27">
        <v>0.67503470182418823</v>
      </c>
      <c r="M27">
        <v>5</v>
      </c>
      <c r="O27" t="s">
        <v>67</v>
      </c>
      <c r="P27">
        <v>0.45553496479988098</v>
      </c>
      <c r="Q27">
        <v>5</v>
      </c>
      <c r="AQ27" s="12">
        <v>25</v>
      </c>
      <c r="AR27" t="s">
        <v>131</v>
      </c>
      <c r="AS27" s="12">
        <v>4</v>
      </c>
      <c r="AT27">
        <v>0.23529411764705885</v>
      </c>
    </row>
    <row r="28" spans="1:52">
      <c r="A28" s="12">
        <v>40</v>
      </c>
      <c r="B28" s="12" t="s">
        <v>48</v>
      </c>
      <c r="C28" s="12">
        <v>4</v>
      </c>
      <c r="D28">
        <v>1.0923238066736496</v>
      </c>
      <c r="F28" s="12">
        <v>25</v>
      </c>
      <c r="G28" t="s">
        <v>69</v>
      </c>
      <c r="H28" s="16">
        <v>0</v>
      </c>
      <c r="I28">
        <v>0.2279209284028324</v>
      </c>
      <c r="K28" t="s">
        <v>67</v>
      </c>
      <c r="L28">
        <v>0.83993113040924072</v>
      </c>
      <c r="M28">
        <v>5</v>
      </c>
      <c r="O28" t="s">
        <v>67</v>
      </c>
      <c r="P28">
        <v>0.57789677381515503</v>
      </c>
      <c r="Q28">
        <v>5</v>
      </c>
      <c r="AQ28" s="12">
        <v>25</v>
      </c>
      <c r="AR28" t="s">
        <v>131</v>
      </c>
      <c r="AS28" s="12">
        <v>4</v>
      </c>
      <c r="AT28">
        <v>0.8312297610851882</v>
      </c>
    </row>
    <row r="29" spans="1:52">
      <c r="A29" s="12">
        <v>40</v>
      </c>
      <c r="B29" s="12" t="s">
        <v>48</v>
      </c>
      <c r="C29" s="12">
        <v>4</v>
      </c>
      <c r="D29">
        <v>0.67868098159509194</v>
      </c>
      <c r="F29" s="12">
        <v>25</v>
      </c>
      <c r="G29" t="s">
        <v>69</v>
      </c>
      <c r="H29" s="16">
        <v>0</v>
      </c>
      <c r="I29">
        <v>0.26103565365025472</v>
      </c>
      <c r="K29" t="s">
        <v>67</v>
      </c>
      <c r="L29">
        <v>0.56471097469329834</v>
      </c>
      <c r="M29">
        <v>5</v>
      </c>
      <c r="O29" t="s">
        <v>67</v>
      </c>
      <c r="P29">
        <v>0.19425518810749054</v>
      </c>
      <c r="Q29">
        <v>5</v>
      </c>
      <c r="AQ29" s="12">
        <v>50</v>
      </c>
      <c r="AR29" t="s">
        <v>131</v>
      </c>
      <c r="AS29" s="12">
        <v>0</v>
      </c>
      <c r="AT29">
        <v>0.40589951292058446</v>
      </c>
    </row>
    <row r="30" spans="1:52">
      <c r="A30" s="12">
        <v>40</v>
      </c>
      <c r="B30" s="12" t="s">
        <v>48</v>
      </c>
      <c r="C30" s="12">
        <v>5</v>
      </c>
      <c r="D30">
        <v>2.3535479667734402</v>
      </c>
      <c r="F30" s="12">
        <v>25</v>
      </c>
      <c r="G30" t="s">
        <v>69</v>
      </c>
      <c r="H30" s="16">
        <v>0</v>
      </c>
      <c r="I30">
        <v>0.52659034513873237</v>
      </c>
      <c r="K30" t="s">
        <v>68</v>
      </c>
      <c r="L30">
        <v>1.063249945640564</v>
      </c>
      <c r="M30">
        <v>5</v>
      </c>
      <c r="O30" t="s">
        <v>68</v>
      </c>
      <c r="P30">
        <v>0.44396302103996277</v>
      </c>
      <c r="Q30">
        <v>5</v>
      </c>
      <c r="AQ30" s="12">
        <v>50</v>
      </c>
      <c r="AR30" t="s">
        <v>131</v>
      </c>
      <c r="AS30" s="12">
        <v>0</v>
      </c>
      <c r="AT30">
        <v>7.001271598474082E-2</v>
      </c>
    </row>
    <row r="31" spans="1:52">
      <c r="A31" s="12">
        <v>40</v>
      </c>
      <c r="B31" s="12" t="s">
        <v>48</v>
      </c>
      <c r="C31" s="12">
        <v>5</v>
      </c>
      <c r="D31">
        <v>1.5590039696860336</v>
      </c>
      <c r="F31" s="12">
        <v>25</v>
      </c>
      <c r="G31" t="s">
        <v>69</v>
      </c>
      <c r="H31" s="16">
        <v>0</v>
      </c>
      <c r="I31">
        <v>0.41474654377880182</v>
      </c>
      <c r="K31" t="s">
        <v>68</v>
      </c>
      <c r="L31">
        <v>1.2557662725448608</v>
      </c>
      <c r="M31">
        <v>5</v>
      </c>
      <c r="O31" t="s">
        <v>68</v>
      </c>
      <c r="P31">
        <v>0.43992674350738525</v>
      </c>
      <c r="Q31">
        <v>5</v>
      </c>
      <c r="AQ31" s="12">
        <v>50</v>
      </c>
      <c r="AR31" t="s">
        <v>131</v>
      </c>
      <c r="AS31" s="12">
        <v>0</v>
      </c>
      <c r="AT31">
        <v>0.54852514237405881</v>
      </c>
    </row>
    <row r="32" spans="1:52">
      <c r="A32" s="12">
        <v>40</v>
      </c>
      <c r="B32" s="12" t="s">
        <v>48</v>
      </c>
      <c r="C32" s="12">
        <v>5</v>
      </c>
      <c r="D32">
        <v>1.7322266329844822</v>
      </c>
      <c r="F32" s="12">
        <v>25</v>
      </c>
      <c r="G32" t="s">
        <v>69</v>
      </c>
      <c r="H32" s="16">
        <v>1</v>
      </c>
      <c r="I32">
        <v>0.22072825898782392</v>
      </c>
      <c r="K32" t="s">
        <v>68</v>
      </c>
      <c r="L32">
        <v>0.56891816854476929</v>
      </c>
      <c r="M32">
        <v>5</v>
      </c>
      <c r="O32" t="s">
        <v>68</v>
      </c>
      <c r="P32">
        <v>3.7242170423269272E-2</v>
      </c>
      <c r="Q32">
        <v>5</v>
      </c>
      <c r="AQ32" s="12">
        <v>50</v>
      </c>
      <c r="AR32" t="s">
        <v>131</v>
      </c>
      <c r="AS32" s="12">
        <v>0</v>
      </c>
      <c r="AT32">
        <v>0.4254964124812281</v>
      </c>
    </row>
    <row r="33" spans="1:58">
      <c r="A33" s="12">
        <v>40</v>
      </c>
      <c r="B33" s="12" t="s">
        <v>48</v>
      </c>
      <c r="C33" s="12">
        <v>5</v>
      </c>
      <c r="D33">
        <v>1.0171133354859543</v>
      </c>
      <c r="F33" s="12">
        <v>25</v>
      </c>
      <c r="G33" t="s">
        <v>69</v>
      </c>
      <c r="H33" s="16">
        <v>1</v>
      </c>
      <c r="I33">
        <v>0.25570416994492529</v>
      </c>
      <c r="K33" t="s">
        <v>68</v>
      </c>
      <c r="L33">
        <v>0.63021701574325562</v>
      </c>
      <c r="M33">
        <v>5</v>
      </c>
      <c r="O33" t="s">
        <v>68</v>
      </c>
      <c r="P33">
        <v>0.22765025496482849</v>
      </c>
      <c r="Q33">
        <v>5</v>
      </c>
      <c r="AQ33" s="12">
        <v>50</v>
      </c>
      <c r="AR33" t="s">
        <v>131</v>
      </c>
      <c r="AS33" s="12">
        <v>1</v>
      </c>
      <c r="AT33">
        <v>0.36415541793577816</v>
      </c>
    </row>
    <row r="34" spans="1:58">
      <c r="A34" s="12">
        <v>40</v>
      </c>
      <c r="B34" s="12" t="s">
        <v>48</v>
      </c>
      <c r="C34" s="12">
        <v>5</v>
      </c>
      <c r="D34">
        <v>1.0850654701950371</v>
      </c>
      <c r="F34" s="12">
        <v>25</v>
      </c>
      <c r="G34" t="s">
        <v>69</v>
      </c>
      <c r="H34" s="16">
        <v>1</v>
      </c>
      <c r="I34">
        <v>0.1750040936630097</v>
      </c>
      <c r="K34" t="s">
        <v>68</v>
      </c>
      <c r="L34">
        <v>0.82872003316879272</v>
      </c>
      <c r="M34">
        <v>5</v>
      </c>
      <c r="O34" t="s">
        <v>68</v>
      </c>
      <c r="P34">
        <v>0.19757628440856934</v>
      </c>
      <c r="Q34">
        <v>5</v>
      </c>
      <c r="AQ34" s="12">
        <v>50</v>
      </c>
      <c r="AR34" t="s">
        <v>131</v>
      </c>
      <c r="AS34" s="12">
        <v>1</v>
      </c>
      <c r="AT34">
        <v>0.4123502341516817</v>
      </c>
    </row>
    <row r="35" spans="1:58">
      <c r="A35" s="12">
        <v>40</v>
      </c>
      <c r="B35" t="s">
        <v>69</v>
      </c>
      <c r="C35" s="12">
        <v>0</v>
      </c>
      <c r="D35">
        <v>7.2505744833486166E-2</v>
      </c>
      <c r="F35" s="12">
        <v>25</v>
      </c>
      <c r="G35" t="s">
        <v>69</v>
      </c>
      <c r="H35" s="16">
        <v>1</v>
      </c>
      <c r="I35">
        <v>0.2843943601794488</v>
      </c>
      <c r="K35" t="s">
        <v>70</v>
      </c>
      <c r="L35">
        <v>0.43337449431419373</v>
      </c>
      <c r="M35">
        <v>4</v>
      </c>
      <c r="O35" t="s">
        <v>70</v>
      </c>
      <c r="P35">
        <v>0.32795152068138123</v>
      </c>
      <c r="Q35">
        <v>4</v>
      </c>
      <c r="AQ35" s="12">
        <v>50</v>
      </c>
      <c r="AR35" t="s">
        <v>131</v>
      </c>
      <c r="AS35" s="12">
        <v>1</v>
      </c>
      <c r="AT35">
        <v>0.12902008865415449</v>
      </c>
    </row>
    <row r="36" spans="1:58">
      <c r="A36" s="12">
        <v>40</v>
      </c>
      <c r="B36" t="s">
        <v>69</v>
      </c>
      <c r="C36" s="12">
        <v>0</v>
      </c>
      <c r="D36">
        <v>0.33714376020650061</v>
      </c>
      <c r="F36" s="12">
        <v>25</v>
      </c>
      <c r="G36" t="s">
        <v>69</v>
      </c>
      <c r="H36" s="16">
        <v>2</v>
      </c>
      <c r="I36">
        <v>0.24035568127106402</v>
      </c>
      <c r="K36" t="s">
        <v>70</v>
      </c>
      <c r="L36">
        <v>0.49551728367805481</v>
      </c>
      <c r="M36">
        <v>5</v>
      </c>
      <c r="O36" t="s">
        <v>70</v>
      </c>
      <c r="P36">
        <v>0.38582837581634521</v>
      </c>
      <c r="Q36">
        <v>5</v>
      </c>
      <c r="AQ36" s="12">
        <v>50</v>
      </c>
      <c r="AR36" t="s">
        <v>131</v>
      </c>
      <c r="AS36" s="12">
        <v>1</v>
      </c>
      <c r="AT36">
        <v>0.12872160377583372</v>
      </c>
    </row>
    <row r="37" spans="1:58">
      <c r="A37" s="12">
        <v>40</v>
      </c>
      <c r="B37" t="s">
        <v>69</v>
      </c>
      <c r="C37" s="12">
        <v>0</v>
      </c>
      <c r="D37">
        <v>0.86029258547524468</v>
      </c>
      <c r="F37" s="12">
        <v>25</v>
      </c>
      <c r="G37" t="s">
        <v>69</v>
      </c>
      <c r="H37" s="16">
        <v>2</v>
      </c>
      <c r="I37">
        <v>0.26501129753377251</v>
      </c>
      <c r="K37" t="s">
        <v>70</v>
      </c>
      <c r="L37">
        <v>0.38644447922706604</v>
      </c>
      <c r="M37">
        <v>5</v>
      </c>
      <c r="O37" t="s">
        <v>70</v>
      </c>
      <c r="P37">
        <v>0.26139926910400391</v>
      </c>
      <c r="Q37">
        <v>5</v>
      </c>
      <c r="AQ37" s="12">
        <v>50</v>
      </c>
      <c r="AR37" t="s">
        <v>131</v>
      </c>
      <c r="AS37" s="12">
        <v>2</v>
      </c>
      <c r="AT37">
        <v>0.32641585033919618</v>
      </c>
    </row>
    <row r="38" spans="1:58">
      <c r="A38" s="12">
        <v>40</v>
      </c>
      <c r="B38" t="s">
        <v>69</v>
      </c>
      <c r="C38" s="12">
        <v>0</v>
      </c>
      <c r="D38">
        <v>0.46355592029585174</v>
      </c>
      <c r="F38" s="12">
        <v>25</v>
      </c>
      <c r="G38" t="s">
        <v>69</v>
      </c>
      <c r="H38" s="16">
        <v>2</v>
      </c>
      <c r="I38">
        <v>0.56329758950726705</v>
      </c>
      <c r="K38" t="s">
        <v>70</v>
      </c>
      <c r="L38">
        <v>0.4390254020690918</v>
      </c>
      <c r="M38">
        <v>5</v>
      </c>
      <c r="O38" t="s">
        <v>70</v>
      </c>
      <c r="P38">
        <v>0.13338801264762878</v>
      </c>
      <c r="Q38">
        <v>5</v>
      </c>
      <c r="AQ38" s="12">
        <v>50</v>
      </c>
      <c r="AR38" t="s">
        <v>131</v>
      </c>
      <c r="AS38" s="12">
        <v>2</v>
      </c>
      <c r="AT38">
        <v>0.15717489613588731</v>
      </c>
    </row>
    <row r="39" spans="1:58">
      <c r="A39" s="12">
        <v>40</v>
      </c>
      <c r="B39" t="s">
        <v>69</v>
      </c>
      <c r="C39" s="12">
        <v>1</v>
      </c>
      <c r="D39">
        <v>0.70322336298404198</v>
      </c>
      <c r="F39" s="12">
        <v>25</v>
      </c>
      <c r="G39" t="s">
        <v>69</v>
      </c>
      <c r="H39" s="16">
        <v>2</v>
      </c>
      <c r="I39">
        <v>1.1138212845622122</v>
      </c>
      <c r="K39" t="s">
        <v>70</v>
      </c>
      <c r="L39">
        <v>0.42848524451255798</v>
      </c>
      <c r="M39">
        <v>5</v>
      </c>
      <c r="O39" t="s">
        <v>70</v>
      </c>
      <c r="P39">
        <v>0.16119098663330078</v>
      </c>
      <c r="Q39">
        <v>5</v>
      </c>
      <c r="AQ39" s="12">
        <v>50</v>
      </c>
      <c r="AR39" t="s">
        <v>131</v>
      </c>
      <c r="AS39" s="12">
        <v>2</v>
      </c>
      <c r="AT39">
        <v>0.77833804457754252</v>
      </c>
    </row>
    <row r="40" spans="1:58">
      <c r="A40" s="12">
        <v>40</v>
      </c>
      <c r="B40" t="s">
        <v>69</v>
      </c>
      <c r="C40" s="12">
        <v>1</v>
      </c>
      <c r="D40">
        <v>0.19634792852935401</v>
      </c>
      <c r="F40" s="12">
        <v>25</v>
      </c>
      <c r="G40" t="s">
        <v>69</v>
      </c>
      <c r="H40" s="16">
        <v>2</v>
      </c>
      <c r="I40">
        <v>1.1926875679594058</v>
      </c>
      <c r="K40" t="s">
        <v>71</v>
      </c>
      <c r="L40">
        <v>0.6387907862663269</v>
      </c>
      <c r="M40">
        <v>5</v>
      </c>
      <c r="O40" t="s">
        <v>71</v>
      </c>
      <c r="P40">
        <v>0.14899297058582306</v>
      </c>
      <c r="Q40">
        <v>5</v>
      </c>
      <c r="AQ40" s="12">
        <v>50</v>
      </c>
      <c r="AR40" t="s">
        <v>131</v>
      </c>
      <c r="AS40" s="12">
        <v>2</v>
      </c>
      <c r="AT40">
        <v>0.39230165689758628</v>
      </c>
    </row>
    <row r="41" spans="1:58">
      <c r="A41" s="12">
        <v>40</v>
      </c>
      <c r="B41" t="s">
        <v>69</v>
      </c>
      <c r="C41" s="12">
        <v>1</v>
      </c>
      <c r="D41">
        <v>0.21789407289894686</v>
      </c>
      <c r="F41" s="12">
        <v>25</v>
      </c>
      <c r="G41" t="s">
        <v>69</v>
      </c>
      <c r="H41" s="16">
        <v>3</v>
      </c>
      <c r="I41">
        <v>0.62037228809610123</v>
      </c>
      <c r="K41" t="s">
        <v>71</v>
      </c>
      <c r="L41">
        <v>1.0144209861755371</v>
      </c>
      <c r="M41">
        <v>5</v>
      </c>
      <c r="O41" t="s">
        <v>71</v>
      </c>
      <c r="P41">
        <v>0.19936820864677429</v>
      </c>
      <c r="Q41">
        <v>5</v>
      </c>
      <c r="AQ41" s="12">
        <v>50</v>
      </c>
      <c r="AR41" t="s">
        <v>131</v>
      </c>
      <c r="AS41" s="12">
        <v>3</v>
      </c>
      <c r="AT41">
        <v>0.58765032756519886</v>
      </c>
    </row>
    <row r="42" spans="1:58">
      <c r="A42" s="12">
        <v>40</v>
      </c>
      <c r="B42" t="s">
        <v>69</v>
      </c>
      <c r="C42" s="12">
        <v>1</v>
      </c>
      <c r="D42">
        <v>1.0785720993252219</v>
      </c>
      <c r="F42" s="12">
        <v>25</v>
      </c>
      <c r="G42" t="s">
        <v>69</v>
      </c>
      <c r="H42" s="16">
        <v>3</v>
      </c>
      <c r="I42">
        <v>0.76092611862643078</v>
      </c>
      <c r="K42" t="s">
        <v>71</v>
      </c>
      <c r="L42">
        <v>0.64359152317047119</v>
      </c>
      <c r="M42">
        <v>5</v>
      </c>
      <c r="O42" t="s">
        <v>71</v>
      </c>
      <c r="P42">
        <v>0.18690155446529388</v>
      </c>
      <c r="Q42">
        <v>5</v>
      </c>
      <c r="AQ42" s="12">
        <v>50</v>
      </c>
      <c r="AR42" t="s">
        <v>131</v>
      </c>
      <c r="AS42" s="12">
        <v>3</v>
      </c>
      <c r="AT42">
        <v>0.75662435520866855</v>
      </c>
    </row>
    <row r="43" spans="1:58">
      <c r="A43" s="12">
        <v>40</v>
      </c>
      <c r="B43" t="s">
        <v>69</v>
      </c>
      <c r="C43" s="12">
        <v>1</v>
      </c>
      <c r="D43">
        <v>0.28154890465905585</v>
      </c>
      <c r="F43" s="12">
        <v>25</v>
      </c>
      <c r="G43" t="s">
        <v>69</v>
      </c>
      <c r="H43" s="16">
        <v>3</v>
      </c>
      <c r="I43">
        <v>1.8435226035638572</v>
      </c>
      <c r="K43" t="s">
        <v>71</v>
      </c>
      <c r="L43">
        <v>0.87470567226409912</v>
      </c>
      <c r="M43">
        <v>5</v>
      </c>
      <c r="O43" t="s">
        <v>71</v>
      </c>
      <c r="P43">
        <v>0.12843918800354004</v>
      </c>
      <c r="Q43">
        <v>5</v>
      </c>
      <c r="AQ43" s="12">
        <v>50</v>
      </c>
      <c r="AR43" t="s">
        <v>131</v>
      </c>
      <c r="AS43" s="12">
        <v>3</v>
      </c>
      <c r="AT43">
        <v>0.2041255459340634</v>
      </c>
    </row>
    <row r="44" spans="1:58">
      <c r="A44" s="12">
        <v>40</v>
      </c>
      <c r="B44" t="s">
        <v>69</v>
      </c>
      <c r="C44" s="12">
        <v>2</v>
      </c>
      <c r="D44">
        <v>2.591792656587473E-2</v>
      </c>
      <c r="F44" s="12">
        <v>25</v>
      </c>
      <c r="G44" t="s">
        <v>69</v>
      </c>
      <c r="H44" s="16">
        <v>3</v>
      </c>
      <c r="I44">
        <v>0.37409666945957271</v>
      </c>
      <c r="K44" t="s">
        <v>71</v>
      </c>
      <c r="L44">
        <v>0.72199654579162598</v>
      </c>
      <c r="M44">
        <v>5</v>
      </c>
      <c r="O44" t="s">
        <v>71</v>
      </c>
      <c r="P44">
        <v>0.30628502368927002</v>
      </c>
      <c r="Q44">
        <v>5</v>
      </c>
      <c r="AQ44" s="12">
        <v>50</v>
      </c>
      <c r="AR44" t="s">
        <v>131</v>
      </c>
      <c r="AS44" s="12">
        <v>3</v>
      </c>
      <c r="AT44">
        <v>0.30709985619927371</v>
      </c>
    </row>
    <row r="45" spans="1:58">
      <c r="A45" s="12">
        <v>40</v>
      </c>
      <c r="B45" t="s">
        <v>69</v>
      </c>
      <c r="C45" s="12">
        <v>2</v>
      </c>
      <c r="D45">
        <v>0.41077468519499577</v>
      </c>
      <c r="F45" s="12">
        <v>25</v>
      </c>
      <c r="G45" t="s">
        <v>69</v>
      </c>
      <c r="H45" s="16">
        <v>3</v>
      </c>
      <c r="I45">
        <v>0.60073810825587748</v>
      </c>
      <c r="K45" t="s">
        <v>72</v>
      </c>
      <c r="L45">
        <v>0.59611845016479492</v>
      </c>
      <c r="M45">
        <v>5</v>
      </c>
      <c r="O45" t="s">
        <v>72</v>
      </c>
      <c r="P45">
        <v>0.36472746729850769</v>
      </c>
      <c r="Q45">
        <v>5</v>
      </c>
      <c r="AQ45" s="12">
        <v>50</v>
      </c>
      <c r="AR45" t="s">
        <v>131</v>
      </c>
      <c r="AS45" s="12">
        <v>4</v>
      </c>
      <c r="AT45">
        <v>0.29932706840547357</v>
      </c>
      <c r="AV45" t="s">
        <v>164</v>
      </c>
    </row>
    <row r="46" spans="1:58">
      <c r="A46" s="12">
        <v>40</v>
      </c>
      <c r="B46" t="s">
        <v>69</v>
      </c>
      <c r="C46" s="12">
        <v>2</v>
      </c>
      <c r="D46">
        <v>0.23845297345156488</v>
      </c>
      <c r="F46" s="12">
        <v>25</v>
      </c>
      <c r="G46" t="s">
        <v>69</v>
      </c>
      <c r="H46" s="16">
        <v>4</v>
      </c>
      <c r="I46">
        <v>0.46187683284457487</v>
      </c>
      <c r="K46" t="s">
        <v>72</v>
      </c>
      <c r="L46">
        <v>0.3425765335559845</v>
      </c>
      <c r="M46">
        <v>5</v>
      </c>
      <c r="O46" t="s">
        <v>72</v>
      </c>
      <c r="P46">
        <v>0.25527879595756531</v>
      </c>
      <c r="Q46">
        <v>5</v>
      </c>
      <c r="AQ46" s="12">
        <v>50</v>
      </c>
      <c r="AR46" t="s">
        <v>131</v>
      </c>
      <c r="AS46" s="12">
        <v>4</v>
      </c>
      <c r="AT46" s="17">
        <v>0.3995889941774175</v>
      </c>
      <c r="AV46" t="s">
        <v>75</v>
      </c>
    </row>
    <row r="47" spans="1:58">
      <c r="A47" s="12">
        <v>40</v>
      </c>
      <c r="B47" t="s">
        <v>69</v>
      </c>
      <c r="C47" s="12">
        <v>2</v>
      </c>
      <c r="D47">
        <v>0.6711210008288746</v>
      </c>
      <c r="F47" s="12">
        <v>25</v>
      </c>
      <c r="G47" t="s">
        <v>69</v>
      </c>
      <c r="H47" s="16">
        <v>4</v>
      </c>
      <c r="I47">
        <v>0.4475263995371041</v>
      </c>
      <c r="K47" t="s">
        <v>72</v>
      </c>
      <c r="L47">
        <v>0.67826271057128906</v>
      </c>
      <c r="M47">
        <v>5</v>
      </c>
      <c r="O47" t="s">
        <v>72</v>
      </c>
      <c r="P47">
        <v>0.43543326854705811</v>
      </c>
      <c r="Q47">
        <v>5</v>
      </c>
      <c r="AQ47" s="12">
        <v>50</v>
      </c>
      <c r="AR47" t="s">
        <v>131</v>
      </c>
      <c r="AS47" s="12">
        <v>4</v>
      </c>
      <c r="AT47">
        <v>0.1175105566617506</v>
      </c>
      <c r="AV47" t="s">
        <v>165</v>
      </c>
    </row>
    <row r="48" spans="1:58">
      <c r="A48" s="12">
        <v>40</v>
      </c>
      <c r="B48" t="s">
        <v>69</v>
      </c>
      <c r="C48" s="12">
        <v>2</v>
      </c>
      <c r="D48">
        <v>0.58595574477239731</v>
      </c>
      <c r="F48" s="12">
        <v>25</v>
      </c>
      <c r="G48" t="s">
        <v>69</v>
      </c>
      <c r="H48" s="16">
        <v>4</v>
      </c>
      <c r="I48">
        <v>0.54889112903225812</v>
      </c>
      <c r="K48" t="s">
        <v>72</v>
      </c>
      <c r="L48">
        <v>0.76687270402908325</v>
      </c>
      <c r="M48">
        <v>5</v>
      </c>
      <c r="O48" t="s">
        <v>72</v>
      </c>
      <c r="P48">
        <v>0.36428806185722351</v>
      </c>
      <c r="Q48">
        <v>5</v>
      </c>
      <c r="AW48" t="s">
        <v>77</v>
      </c>
      <c r="AX48" t="s">
        <v>78</v>
      </c>
      <c r="AY48" t="s">
        <v>79</v>
      </c>
      <c r="AZ48" t="s">
        <v>80</v>
      </c>
      <c r="BA48" t="s">
        <v>81</v>
      </c>
      <c r="BB48" t="s">
        <v>82</v>
      </c>
      <c r="BC48" t="s">
        <v>83</v>
      </c>
      <c r="BD48" t="s">
        <v>84</v>
      </c>
      <c r="BE48" t="s">
        <v>85</v>
      </c>
      <c r="BF48" t="s">
        <v>86</v>
      </c>
    </row>
    <row r="49" spans="1:58">
      <c r="A49" s="12">
        <v>40</v>
      </c>
      <c r="B49" t="s">
        <v>69</v>
      </c>
      <c r="C49" s="12">
        <v>3</v>
      </c>
      <c r="D49">
        <v>0.52637955307869377</v>
      </c>
      <c r="F49" s="12">
        <v>25</v>
      </c>
      <c r="G49" t="s">
        <v>69</v>
      </c>
      <c r="H49" s="16">
        <v>4</v>
      </c>
      <c r="I49">
        <v>0.46062449776145109</v>
      </c>
      <c r="K49" t="s">
        <v>72</v>
      </c>
      <c r="L49">
        <v>0.68908751010894775</v>
      </c>
      <c r="M49">
        <v>4</v>
      </c>
      <c r="O49" t="s">
        <v>72</v>
      </c>
      <c r="P49">
        <v>0.24780064821243286</v>
      </c>
      <c r="Q49">
        <v>4</v>
      </c>
      <c r="AW49" t="s">
        <v>166</v>
      </c>
      <c r="AX49" t="s">
        <v>167</v>
      </c>
      <c r="AY49" t="s">
        <v>168</v>
      </c>
      <c r="AZ49" t="s">
        <v>169</v>
      </c>
      <c r="BA49" t="s">
        <v>170</v>
      </c>
      <c r="BB49" t="s">
        <v>171</v>
      </c>
      <c r="BC49" t="s">
        <v>172</v>
      </c>
      <c r="BD49" t="s">
        <v>173</v>
      </c>
      <c r="BE49" t="s">
        <v>174</v>
      </c>
      <c r="BF49" t="s">
        <v>175</v>
      </c>
    </row>
    <row r="50" spans="1:58">
      <c r="A50" s="12">
        <v>40</v>
      </c>
      <c r="B50" t="s">
        <v>69</v>
      </c>
      <c r="C50" s="12">
        <v>3</v>
      </c>
      <c r="D50">
        <v>0.26268168816764931</v>
      </c>
      <c r="F50" s="12">
        <v>25</v>
      </c>
      <c r="G50" t="s">
        <v>69</v>
      </c>
      <c r="H50" s="16">
        <v>4</v>
      </c>
      <c r="I50">
        <v>0.90463593138168941</v>
      </c>
      <c r="K50" t="s">
        <v>73</v>
      </c>
      <c r="L50">
        <v>0.64548134803771973</v>
      </c>
      <c r="M50">
        <v>147</v>
      </c>
      <c r="O50" t="s">
        <v>73</v>
      </c>
      <c r="P50">
        <v>0.34722453355789185</v>
      </c>
      <c r="Q50">
        <v>147</v>
      </c>
      <c r="AV50" t="s">
        <v>176</v>
      </c>
      <c r="AX50">
        <v>0.62749099731445313</v>
      </c>
      <c r="AY50">
        <v>0.65239799022674561</v>
      </c>
      <c r="AZ50">
        <v>0.84687072038650513</v>
      </c>
      <c r="BA50">
        <v>8.72340127825737E-2</v>
      </c>
      <c r="BB50">
        <v>0.98631787300109863</v>
      </c>
      <c r="BC50">
        <v>0.55431687831878662</v>
      </c>
      <c r="BD50">
        <v>0.78159987926483154</v>
      </c>
      <c r="BE50">
        <v>0.59938013553619385</v>
      </c>
      <c r="BF50">
        <v>0.59254175424575806</v>
      </c>
    </row>
    <row r="51" spans="1:58">
      <c r="A51" s="12">
        <v>40</v>
      </c>
      <c r="B51" t="s">
        <v>69</v>
      </c>
      <c r="C51" s="12">
        <v>3</v>
      </c>
      <c r="D51">
        <v>0.60745140388768892</v>
      </c>
      <c r="F51" s="12">
        <v>40</v>
      </c>
      <c r="G51" s="12" t="s">
        <v>48</v>
      </c>
      <c r="H51" s="12">
        <v>0</v>
      </c>
      <c r="I51">
        <v>0.50644377650594985</v>
      </c>
      <c r="AV51" t="s">
        <v>177</v>
      </c>
      <c r="AW51">
        <v>0.62749099731445313</v>
      </c>
      <c r="AY51">
        <v>0.9592890739440918</v>
      </c>
      <c r="AZ51">
        <v>0.74754399061203003</v>
      </c>
      <c r="BA51">
        <v>0.17536675930023193</v>
      </c>
      <c r="BB51">
        <v>0.62230700254440308</v>
      </c>
      <c r="BC51">
        <v>0.30570632219314575</v>
      </c>
      <c r="BD51">
        <v>0.81207388639450073</v>
      </c>
      <c r="BE51">
        <v>0.95644748210906982</v>
      </c>
      <c r="BF51">
        <v>0.33607876300811768</v>
      </c>
    </row>
    <row r="52" spans="1:58">
      <c r="A52" s="12">
        <v>40</v>
      </c>
      <c r="B52" t="s">
        <v>69</v>
      </c>
      <c r="C52" s="12">
        <v>3</v>
      </c>
      <c r="D52">
        <v>0.42074556113433004</v>
      </c>
      <c r="F52" s="12">
        <v>40</v>
      </c>
      <c r="G52" s="12" t="s">
        <v>48</v>
      </c>
      <c r="H52" s="12">
        <v>0</v>
      </c>
      <c r="I52">
        <v>1.0375921274756044</v>
      </c>
      <c r="AQ52" s="12"/>
      <c r="AS52" s="12"/>
      <c r="AV52" t="s">
        <v>178</v>
      </c>
      <c r="AW52">
        <v>0.65239799022674561</v>
      </c>
      <c r="AX52">
        <v>0.9592890739440918</v>
      </c>
      <c r="AZ52">
        <v>0.77482408285140991</v>
      </c>
      <c r="BA52">
        <v>0.17518891394138336</v>
      </c>
      <c r="BB52">
        <v>0.64890861511230469</v>
      </c>
      <c r="BC52">
        <v>0.3224962055683136</v>
      </c>
      <c r="BD52">
        <v>0.83949625492095947</v>
      </c>
      <c r="BE52">
        <v>0.92139619588851929</v>
      </c>
      <c r="BF52">
        <v>0.35302746295928955</v>
      </c>
    </row>
    <row r="53" spans="1:58">
      <c r="A53" s="12">
        <v>40</v>
      </c>
      <c r="B53" t="s">
        <v>69</v>
      </c>
      <c r="C53" s="12">
        <v>3</v>
      </c>
      <c r="D53">
        <v>0.3778688359136877</v>
      </c>
      <c r="F53" s="12">
        <v>40</v>
      </c>
      <c r="G53" s="12" t="s">
        <v>48</v>
      </c>
      <c r="H53" s="12">
        <v>0</v>
      </c>
      <c r="I53">
        <v>1.7296178579348069</v>
      </c>
      <c r="AQ53" s="12"/>
      <c r="AS53" s="12"/>
      <c r="AV53" t="s">
        <v>179</v>
      </c>
      <c r="AW53">
        <v>0.84687072038650513</v>
      </c>
      <c r="AX53">
        <v>0.74754399061203003</v>
      </c>
      <c r="AY53">
        <v>0.77482408285140991</v>
      </c>
      <c r="BA53">
        <v>0.11732102930545807</v>
      </c>
      <c r="BB53">
        <v>0.8437536358833313</v>
      </c>
      <c r="BC53">
        <v>0.45436030626296997</v>
      </c>
      <c r="BD53">
        <v>0.91826122999191284</v>
      </c>
      <c r="BE53">
        <v>0.71689432859420776</v>
      </c>
      <c r="BF53">
        <v>0.48990106582641602</v>
      </c>
    </row>
    <row r="54" spans="1:58">
      <c r="A54" s="12">
        <v>40</v>
      </c>
      <c r="B54" t="s">
        <v>69</v>
      </c>
      <c r="C54" s="12">
        <v>4</v>
      </c>
      <c r="D54">
        <v>0.333721974808387</v>
      </c>
      <c r="F54" s="12">
        <v>40</v>
      </c>
      <c r="G54" s="12" t="s">
        <v>48</v>
      </c>
      <c r="H54" s="12">
        <v>0</v>
      </c>
      <c r="I54">
        <v>0.89850731848702969</v>
      </c>
      <c r="AQ54" s="12"/>
      <c r="AS54" s="12"/>
      <c r="AV54" t="s">
        <v>180</v>
      </c>
      <c r="AW54">
        <v>8.72340127825737E-2</v>
      </c>
      <c r="AX54">
        <v>0.17536675930023193</v>
      </c>
      <c r="AY54">
        <v>0.17518891394138336</v>
      </c>
      <c r="AZ54">
        <v>0.11732102930545807</v>
      </c>
      <c r="BB54">
        <v>8.7615929543972015E-2</v>
      </c>
      <c r="BC54">
        <v>2.7544107288122177E-2</v>
      </c>
      <c r="BD54">
        <v>0.13303297758102417</v>
      </c>
      <c r="BE54">
        <v>0.1676449179649353</v>
      </c>
      <c r="BF54">
        <v>3.1494118273258209E-2</v>
      </c>
    </row>
    <row r="55" spans="1:58">
      <c r="A55" s="12">
        <v>40</v>
      </c>
      <c r="B55" t="s">
        <v>69</v>
      </c>
      <c r="C55" s="12">
        <v>4</v>
      </c>
      <c r="D55">
        <v>0.42868053445458199</v>
      </c>
      <c r="F55" s="12">
        <v>40</v>
      </c>
      <c r="G55" s="12" t="s">
        <v>48</v>
      </c>
      <c r="H55" s="12">
        <v>0</v>
      </c>
      <c r="I55">
        <v>1.144088874150224</v>
      </c>
      <c r="AQ55" s="12"/>
      <c r="AS55" s="12"/>
      <c r="AV55" t="s">
        <v>181</v>
      </c>
      <c r="AW55">
        <v>0.98631787300109863</v>
      </c>
      <c r="AX55">
        <v>0.62230700254440308</v>
      </c>
      <c r="AY55">
        <v>0.64890861511230469</v>
      </c>
      <c r="AZ55">
        <v>0.8437536358833313</v>
      </c>
      <c r="BA55">
        <v>8.7615929543972015E-2</v>
      </c>
      <c r="BC55">
        <v>0.55059939622879028</v>
      </c>
      <c r="BD55">
        <v>0.77750539779663086</v>
      </c>
      <c r="BE55">
        <v>0.59329062700271606</v>
      </c>
      <c r="BF55">
        <v>0.58039999008178711</v>
      </c>
    </row>
    <row r="56" spans="1:58">
      <c r="A56" s="12">
        <v>40</v>
      </c>
      <c r="B56" t="s">
        <v>69</v>
      </c>
      <c r="C56" s="12">
        <v>4</v>
      </c>
      <c r="D56">
        <v>0.70277454726698785</v>
      </c>
      <c r="F56" s="12">
        <v>40</v>
      </c>
      <c r="G56" s="12" t="s">
        <v>48</v>
      </c>
      <c r="H56" s="12">
        <v>1</v>
      </c>
      <c r="I56">
        <v>2.0267309377738827</v>
      </c>
      <c r="AQ56" s="12"/>
      <c r="AS56" s="12"/>
      <c r="AV56" t="s">
        <v>182</v>
      </c>
      <c r="AW56">
        <v>0.55431687831878662</v>
      </c>
      <c r="AX56">
        <v>0.30570632219314575</v>
      </c>
      <c r="AY56">
        <v>0.3224962055683136</v>
      </c>
      <c r="AZ56">
        <v>0.45436030626296997</v>
      </c>
      <c r="BA56">
        <v>2.7544107288122177E-2</v>
      </c>
      <c r="BB56">
        <v>0.55059939622879028</v>
      </c>
      <c r="BD56">
        <v>0.40908467769622803</v>
      </c>
      <c r="BE56">
        <v>0.28750795125961304</v>
      </c>
      <c r="BF56">
        <v>0.93370234966278076</v>
      </c>
    </row>
    <row r="57" spans="1:58">
      <c r="A57" s="12">
        <v>40</v>
      </c>
      <c r="B57" t="s">
        <v>69</v>
      </c>
      <c r="C57" s="12">
        <v>4</v>
      </c>
      <c r="D57">
        <v>0.29640181976931207</v>
      </c>
      <c r="F57" s="12">
        <v>40</v>
      </c>
      <c r="G57" s="12" t="s">
        <v>48</v>
      </c>
      <c r="H57" s="12">
        <v>1</v>
      </c>
      <c r="I57">
        <v>0.92596120870327336</v>
      </c>
      <c r="AQ57" s="12"/>
      <c r="AS57" s="12"/>
      <c r="AV57" t="s">
        <v>183</v>
      </c>
      <c r="AW57">
        <v>0.78159987926483154</v>
      </c>
      <c r="AX57">
        <v>0.81207388639450073</v>
      </c>
      <c r="AY57">
        <v>0.83949625492095947</v>
      </c>
      <c r="AZ57">
        <v>0.91826122999191284</v>
      </c>
      <c r="BA57">
        <v>0.13303297758102417</v>
      </c>
      <c r="BB57">
        <v>0.77750539779663086</v>
      </c>
      <c r="BC57">
        <v>0.40908467769622803</v>
      </c>
      <c r="BE57">
        <v>0.78071528673171997</v>
      </c>
      <c r="BF57">
        <v>0.44410586357116699</v>
      </c>
    </row>
    <row r="58" spans="1:58">
      <c r="A58" s="12">
        <v>40</v>
      </c>
      <c r="B58" t="s">
        <v>69</v>
      </c>
      <c r="C58" s="12">
        <v>4</v>
      </c>
      <c r="D58">
        <v>0.38084727516469535</v>
      </c>
      <c r="F58" s="12">
        <v>40</v>
      </c>
      <c r="G58" s="12" t="s">
        <v>48</v>
      </c>
      <c r="H58" s="12">
        <v>1</v>
      </c>
      <c r="I58">
        <v>1.0809231668127373</v>
      </c>
      <c r="AQ58" s="12"/>
      <c r="AS58" s="12"/>
      <c r="AV58" t="s">
        <v>184</v>
      </c>
      <c r="AW58">
        <v>0.59938013553619385</v>
      </c>
      <c r="AX58">
        <v>0.95644748210906982</v>
      </c>
      <c r="AY58">
        <v>0.92139619588851929</v>
      </c>
      <c r="AZ58">
        <v>0.71689432859420776</v>
      </c>
      <c r="BA58">
        <v>0.1676449179649353</v>
      </c>
      <c r="BB58">
        <v>0.59329062700271606</v>
      </c>
      <c r="BC58">
        <v>0.28750795125961304</v>
      </c>
      <c r="BD58">
        <v>0.78071528673171997</v>
      </c>
      <c r="BF58">
        <v>0.31721609830856323</v>
      </c>
    </row>
    <row r="59" spans="1:58">
      <c r="A59" s="12">
        <v>40</v>
      </c>
      <c r="B59" t="s">
        <v>69</v>
      </c>
      <c r="C59" s="12">
        <v>5</v>
      </c>
      <c r="D59">
        <v>2.4450874118749751E-2</v>
      </c>
      <c r="F59" s="12">
        <v>40</v>
      </c>
      <c r="G59" s="12" t="s">
        <v>48</v>
      </c>
      <c r="H59" s="12">
        <v>1</v>
      </c>
      <c r="I59">
        <v>1.0728489071122489</v>
      </c>
      <c r="AQ59" s="12"/>
      <c r="AS59" s="12"/>
      <c r="AV59" t="s">
        <v>185</v>
      </c>
      <c r="AW59">
        <v>0.59254175424575806</v>
      </c>
      <c r="AX59">
        <v>0.33607876300811768</v>
      </c>
      <c r="AY59">
        <v>0.35302746295928955</v>
      </c>
      <c r="AZ59">
        <v>0.48990106582641602</v>
      </c>
      <c r="BA59">
        <v>3.1494118273258209E-2</v>
      </c>
      <c r="BB59">
        <v>0.58039999008178711</v>
      </c>
      <c r="BC59">
        <v>0.93370234966278076</v>
      </c>
      <c r="BD59">
        <v>0.44410586357116699</v>
      </c>
      <c r="BE59">
        <v>0.31721609830856323</v>
      </c>
    </row>
    <row r="60" spans="1:58">
      <c r="A60" s="12">
        <v>40</v>
      </c>
      <c r="B60" t="s">
        <v>69</v>
      </c>
      <c r="C60" s="12">
        <v>5</v>
      </c>
      <c r="D60">
        <v>0.24734548182253205</v>
      </c>
      <c r="F60" s="12">
        <v>40</v>
      </c>
      <c r="G60" s="12" t="s">
        <v>48</v>
      </c>
      <c r="H60" s="12">
        <v>1</v>
      </c>
      <c r="I60">
        <v>1.1723674258341039</v>
      </c>
      <c r="AQ60" s="12"/>
      <c r="AS60" s="12"/>
    </row>
    <row r="61" spans="1:58">
      <c r="A61" s="12">
        <v>40</v>
      </c>
      <c r="B61" t="s">
        <v>69</v>
      </c>
      <c r="C61" s="12">
        <v>5</v>
      </c>
      <c r="D61">
        <v>0.31922372896385298</v>
      </c>
      <c r="F61" s="12">
        <v>40</v>
      </c>
      <c r="G61" s="12" t="s">
        <v>48</v>
      </c>
      <c r="H61" s="12">
        <v>2</v>
      </c>
      <c r="I61">
        <v>0.62698038158160863</v>
      </c>
      <c r="AQ61" s="12"/>
      <c r="AS61" s="12"/>
    </row>
    <row r="62" spans="1:58">
      <c r="A62" s="12">
        <v>40</v>
      </c>
      <c r="B62" t="s">
        <v>69</v>
      </c>
      <c r="C62" s="12">
        <v>5</v>
      </c>
      <c r="D62">
        <v>0.20067051352309728</v>
      </c>
      <c r="F62" s="12">
        <v>40</v>
      </c>
      <c r="G62" s="12" t="s">
        <v>48</v>
      </c>
      <c r="H62" s="12">
        <v>2</v>
      </c>
      <c r="I62">
        <v>0.57220386974988213</v>
      </c>
      <c r="AQ62" s="12"/>
      <c r="AS62" s="12"/>
    </row>
    <row r="63" spans="1:58">
      <c r="A63" s="12">
        <v>40</v>
      </c>
      <c r="B63" t="s">
        <v>69</v>
      </c>
      <c r="C63" s="12">
        <v>5</v>
      </c>
      <c r="D63">
        <v>0.42531982056820067</v>
      </c>
      <c r="F63" s="12">
        <v>40</v>
      </c>
      <c r="G63" s="12" t="s">
        <v>48</v>
      </c>
      <c r="H63" s="12">
        <v>2</v>
      </c>
      <c r="I63">
        <v>0.53455431252255503</v>
      </c>
      <c r="AQ63" s="12"/>
      <c r="AS63" s="12"/>
    </row>
    <row r="64" spans="1:58">
      <c r="A64" s="12">
        <v>25</v>
      </c>
      <c r="B64" t="s">
        <v>131</v>
      </c>
      <c r="C64" s="12">
        <v>0</v>
      </c>
      <c r="D64">
        <v>0.28261304521808728</v>
      </c>
      <c r="F64" s="12">
        <v>40</v>
      </c>
      <c r="G64" s="12" t="s">
        <v>48</v>
      </c>
      <c r="H64" s="12">
        <v>2</v>
      </c>
      <c r="I64">
        <v>0.57304658531652397</v>
      </c>
      <c r="AQ64" s="12"/>
      <c r="AS64" s="12"/>
    </row>
    <row r="65" spans="1:45">
      <c r="A65" s="12">
        <v>25</v>
      </c>
      <c r="B65" t="s">
        <v>131</v>
      </c>
      <c r="C65" s="12">
        <v>0</v>
      </c>
      <c r="D65">
        <v>0.61891423235961063</v>
      </c>
      <c r="F65" s="12">
        <v>40</v>
      </c>
      <c r="G65" s="12" t="s">
        <v>48</v>
      </c>
      <c r="H65" s="12">
        <v>2</v>
      </c>
      <c r="I65">
        <v>0.53780575252967888</v>
      </c>
      <c r="AQ65" s="12"/>
      <c r="AS65" s="12"/>
    </row>
    <row r="66" spans="1:45">
      <c r="A66" s="12">
        <v>25</v>
      </c>
      <c r="B66" t="s">
        <v>131</v>
      </c>
      <c r="C66" s="12">
        <v>0</v>
      </c>
      <c r="D66">
        <v>0.15835312747426764</v>
      </c>
      <c r="F66" s="12">
        <v>40</v>
      </c>
      <c r="G66" s="12" t="s">
        <v>48</v>
      </c>
      <c r="H66" s="12">
        <v>3</v>
      </c>
      <c r="I66">
        <v>1.0251856635453667</v>
      </c>
      <c r="AQ66" s="12"/>
      <c r="AS66" s="12"/>
    </row>
    <row r="67" spans="1:45">
      <c r="A67" s="12">
        <v>25</v>
      </c>
      <c r="B67" t="s">
        <v>131</v>
      </c>
      <c r="C67" s="12">
        <v>0</v>
      </c>
      <c r="D67">
        <v>0.35344609946983085</v>
      </c>
      <c r="F67" s="12">
        <v>40</v>
      </c>
      <c r="G67" s="12" t="s">
        <v>48</v>
      </c>
      <c r="H67" s="12">
        <v>3</v>
      </c>
      <c r="I67">
        <v>0.45703462757854002</v>
      </c>
      <c r="AQ67" s="12"/>
      <c r="AS67" s="12"/>
    </row>
    <row r="68" spans="1:45">
      <c r="A68" s="12">
        <v>25</v>
      </c>
      <c r="B68" t="s">
        <v>131</v>
      </c>
      <c r="C68" s="12">
        <v>0</v>
      </c>
      <c r="D68">
        <v>0.4131652661064425</v>
      </c>
      <c r="F68" s="12">
        <v>40</v>
      </c>
      <c r="G68" s="12" t="s">
        <v>48</v>
      </c>
      <c r="H68" s="12">
        <v>3</v>
      </c>
      <c r="I68">
        <v>0.56077453987730064</v>
      </c>
      <c r="AQ68" s="12"/>
      <c r="AS68" s="12"/>
    </row>
    <row r="69" spans="1:45">
      <c r="A69" s="12">
        <v>25</v>
      </c>
      <c r="B69" t="s">
        <v>131</v>
      </c>
      <c r="C69" s="12">
        <v>1</v>
      </c>
      <c r="D69">
        <v>0.66128412149173388</v>
      </c>
      <c r="F69" s="12">
        <v>40</v>
      </c>
      <c r="G69" s="12" t="s">
        <v>48</v>
      </c>
      <c r="H69" s="12">
        <v>3</v>
      </c>
      <c r="I69">
        <v>0.60343960575279088</v>
      </c>
      <c r="AQ69" s="12"/>
      <c r="AS69" s="12"/>
    </row>
    <row r="70" spans="1:45">
      <c r="A70" s="12">
        <v>25</v>
      </c>
      <c r="B70" t="s">
        <v>131</v>
      </c>
      <c r="C70" s="12">
        <v>1</v>
      </c>
      <c r="D70">
        <v>0.53447686523103688</v>
      </c>
      <c r="F70" s="12">
        <v>40</v>
      </c>
      <c r="G70" s="12" t="s">
        <v>48</v>
      </c>
      <c r="H70" s="12">
        <v>3</v>
      </c>
      <c r="I70">
        <v>0.50465070255293887</v>
      </c>
      <c r="AQ70" s="12"/>
      <c r="AS70" s="12"/>
    </row>
    <row r="71" spans="1:45">
      <c r="A71" s="12">
        <v>25</v>
      </c>
      <c r="B71" t="s">
        <v>131</v>
      </c>
      <c r="C71" s="12">
        <v>1</v>
      </c>
      <c r="D71">
        <v>0.26755341512823455</v>
      </c>
      <c r="F71" s="12">
        <v>40</v>
      </c>
      <c r="G71" s="12" t="s">
        <v>48</v>
      </c>
      <c r="H71" s="12">
        <v>4</v>
      </c>
      <c r="I71">
        <v>0.74284869539507736</v>
      </c>
      <c r="AQ71" s="12"/>
      <c r="AS71" s="12"/>
    </row>
    <row r="72" spans="1:45">
      <c r="A72" s="12">
        <v>25</v>
      </c>
      <c r="B72" t="s">
        <v>131</v>
      </c>
      <c r="C72" s="12">
        <v>1</v>
      </c>
      <c r="D72">
        <v>0.45672887628947162</v>
      </c>
      <c r="F72" s="12">
        <v>40</v>
      </c>
      <c r="G72" s="12" t="s">
        <v>48</v>
      </c>
      <c r="H72" s="12">
        <v>4</v>
      </c>
      <c r="I72">
        <v>0.98278634820418154</v>
      </c>
      <c r="AQ72" s="12"/>
      <c r="AS72" s="12"/>
    </row>
    <row r="73" spans="1:45">
      <c r="A73" s="12">
        <v>25</v>
      </c>
      <c r="B73" t="s">
        <v>131</v>
      </c>
      <c r="C73" s="12">
        <v>1</v>
      </c>
      <c r="D73">
        <v>0.35471475022169674</v>
      </c>
      <c r="F73" s="12">
        <v>40</v>
      </c>
      <c r="G73" s="12" t="s">
        <v>48</v>
      </c>
      <c r="H73" s="12">
        <v>4</v>
      </c>
      <c r="I73">
        <v>0.64696040156162871</v>
      </c>
      <c r="K73" t="s">
        <v>186</v>
      </c>
      <c r="AQ73" s="12"/>
      <c r="AS73" s="12"/>
    </row>
    <row r="74" spans="1:45">
      <c r="A74" s="12">
        <v>25</v>
      </c>
      <c r="B74" t="s">
        <v>131</v>
      </c>
      <c r="C74" s="12">
        <v>2</v>
      </c>
      <c r="D74">
        <v>0.40998217468805703</v>
      </c>
      <c r="F74" s="12">
        <v>40</v>
      </c>
      <c r="G74" s="12" t="s">
        <v>48</v>
      </c>
      <c r="H74" s="12">
        <v>4</v>
      </c>
      <c r="I74">
        <v>1.0923238066736496</v>
      </c>
      <c r="K74" t="s">
        <v>75</v>
      </c>
      <c r="AQ74" s="12"/>
      <c r="AS74" s="12"/>
    </row>
    <row r="75" spans="1:45">
      <c r="A75" s="12">
        <v>25</v>
      </c>
      <c r="B75" t="s">
        <v>131</v>
      </c>
      <c r="C75" s="12">
        <v>2</v>
      </c>
      <c r="D75">
        <v>0.69659442724458198</v>
      </c>
      <c r="F75" s="12">
        <v>40</v>
      </c>
      <c r="G75" s="12" t="s">
        <v>48</v>
      </c>
      <c r="H75" s="12">
        <v>4</v>
      </c>
      <c r="I75">
        <v>0.67868098159509194</v>
      </c>
      <c r="K75" t="s">
        <v>76</v>
      </c>
      <c r="AQ75" s="12"/>
      <c r="AS75" s="12"/>
    </row>
    <row r="76" spans="1:45">
      <c r="A76" s="12">
        <v>25</v>
      </c>
      <c r="B76" t="s">
        <v>131</v>
      </c>
      <c r="C76" s="12">
        <v>2</v>
      </c>
      <c r="D76">
        <v>0.40478856256997675</v>
      </c>
      <c r="F76" s="12">
        <v>40</v>
      </c>
      <c r="G76" t="s">
        <v>69</v>
      </c>
      <c r="H76" s="12">
        <v>0</v>
      </c>
      <c r="I76">
        <v>7.2505744833486166E-2</v>
      </c>
      <c r="L76" t="s">
        <v>77</v>
      </c>
      <c r="M76" t="s">
        <v>78</v>
      </c>
      <c r="N76" t="s">
        <v>79</v>
      </c>
      <c r="O76" t="s">
        <v>80</v>
      </c>
      <c r="P76" t="s">
        <v>81</v>
      </c>
      <c r="Q76" t="s">
        <v>82</v>
      </c>
      <c r="R76" t="s">
        <v>83</v>
      </c>
      <c r="S76" t="s">
        <v>84</v>
      </c>
      <c r="T76" t="s">
        <v>85</v>
      </c>
      <c r="U76" t="s">
        <v>86</v>
      </c>
      <c r="V76" t="s">
        <v>87</v>
      </c>
      <c r="W76" t="s">
        <v>88</v>
      </c>
      <c r="X76" t="s">
        <v>89</v>
      </c>
      <c r="Y76" t="s">
        <v>90</v>
      </c>
      <c r="Z76" t="s">
        <v>91</v>
      </c>
      <c r="AA76" t="s">
        <v>92</v>
      </c>
      <c r="AB76" t="s">
        <v>187</v>
      </c>
      <c r="AC76" t="s">
        <v>188</v>
      </c>
      <c r="AD76" t="s">
        <v>189</v>
      </c>
      <c r="AE76" t="s">
        <v>190</v>
      </c>
      <c r="AF76" t="s">
        <v>93</v>
      </c>
      <c r="AG76" t="s">
        <v>94</v>
      </c>
      <c r="AH76" t="s">
        <v>95</v>
      </c>
      <c r="AI76" t="s">
        <v>96</v>
      </c>
      <c r="AJ76" t="s">
        <v>97</v>
      </c>
      <c r="AK76" t="s">
        <v>98</v>
      </c>
      <c r="AL76" t="s">
        <v>99</v>
      </c>
      <c r="AM76" t="s">
        <v>100</v>
      </c>
      <c r="AN76" t="s">
        <v>101</v>
      </c>
      <c r="AO76" t="s">
        <v>102</v>
      </c>
      <c r="AQ76" s="12"/>
      <c r="AS76" s="12"/>
    </row>
    <row r="77" spans="1:45">
      <c r="A77" s="12">
        <v>25</v>
      </c>
      <c r="B77" t="s">
        <v>131</v>
      </c>
      <c r="C77" s="12">
        <v>2</v>
      </c>
      <c r="D77">
        <v>0.4075607329674914</v>
      </c>
      <c r="F77" s="12">
        <v>40</v>
      </c>
      <c r="G77" t="s">
        <v>69</v>
      </c>
      <c r="H77" s="12">
        <v>0</v>
      </c>
      <c r="I77">
        <v>0.33714376020650061</v>
      </c>
      <c r="L77" t="s">
        <v>103</v>
      </c>
      <c r="M77" t="s">
        <v>104</v>
      </c>
      <c r="N77" t="s">
        <v>105</v>
      </c>
      <c r="O77" t="s">
        <v>106</v>
      </c>
      <c r="P77" t="s">
        <v>107</v>
      </c>
      <c r="Q77" t="s">
        <v>108</v>
      </c>
      <c r="R77" t="s">
        <v>109</v>
      </c>
      <c r="S77" t="s">
        <v>110</v>
      </c>
      <c r="T77" t="s">
        <v>111</v>
      </c>
      <c r="U77" t="s">
        <v>112</v>
      </c>
      <c r="V77" t="s">
        <v>113</v>
      </c>
      <c r="W77" t="s">
        <v>114</v>
      </c>
      <c r="X77" t="s">
        <v>115</v>
      </c>
      <c r="Y77" t="s">
        <v>116</v>
      </c>
      <c r="Z77" t="s">
        <v>117</v>
      </c>
      <c r="AA77" t="s">
        <v>118</v>
      </c>
      <c r="AB77" t="s">
        <v>191</v>
      </c>
      <c r="AC77" t="s">
        <v>192</v>
      </c>
      <c r="AD77" t="s">
        <v>193</v>
      </c>
      <c r="AE77" t="s">
        <v>194</v>
      </c>
      <c r="AF77" t="s">
        <v>119</v>
      </c>
      <c r="AG77" t="s">
        <v>120</v>
      </c>
      <c r="AH77" t="s">
        <v>121</v>
      </c>
      <c r="AI77" t="s">
        <v>122</v>
      </c>
      <c r="AJ77" t="s">
        <v>123</v>
      </c>
      <c r="AK77" t="s">
        <v>124</v>
      </c>
      <c r="AL77" t="s">
        <v>125</v>
      </c>
      <c r="AM77" t="s">
        <v>126</v>
      </c>
      <c r="AN77" t="s">
        <v>127</v>
      </c>
      <c r="AO77" t="s">
        <v>128</v>
      </c>
    </row>
    <row r="78" spans="1:45">
      <c r="A78" s="12">
        <v>25</v>
      </c>
      <c r="B78" t="s">
        <v>131</v>
      </c>
      <c r="C78" s="12">
        <v>2</v>
      </c>
      <c r="D78">
        <v>0.3141062250142776</v>
      </c>
      <c r="F78" s="12">
        <v>40</v>
      </c>
      <c r="G78" t="s">
        <v>69</v>
      </c>
      <c r="H78" s="12">
        <v>0</v>
      </c>
      <c r="I78">
        <v>0.86029258547524468</v>
      </c>
      <c r="K78" t="s">
        <v>129</v>
      </c>
      <c r="M78">
        <v>0.94377762079238892</v>
      </c>
      <c r="N78">
        <v>0.41819161176681519</v>
      </c>
      <c r="O78">
        <v>0.35654419660568237</v>
      </c>
      <c r="P78">
        <v>0.72705167531967163</v>
      </c>
      <c r="Q78">
        <v>0.12058144807815552</v>
      </c>
      <c r="R78">
        <v>5.3749166429042816E-2</v>
      </c>
      <c r="S78">
        <v>0.93391430377960205</v>
      </c>
      <c r="T78">
        <v>0.51152938604354858</v>
      </c>
      <c r="U78">
        <v>0.5843539834022522</v>
      </c>
      <c r="V78">
        <v>0.10401556640863419</v>
      </c>
      <c r="W78">
        <v>1.1865966022014618E-2</v>
      </c>
      <c r="X78">
        <v>0.59505766630172729</v>
      </c>
      <c r="Y78">
        <v>0.78434038162231445</v>
      </c>
      <c r="Z78">
        <v>0.53655660152435303</v>
      </c>
      <c r="AA78">
        <v>0.27413052320480347</v>
      </c>
      <c r="AB78">
        <v>0.40148827433586121</v>
      </c>
      <c r="AC78">
        <v>0.19840914011001587</v>
      </c>
      <c r="AD78">
        <v>0.28323191404342651</v>
      </c>
      <c r="AE78">
        <v>0.26652553677558899</v>
      </c>
      <c r="AF78">
        <v>0.81144332885742188</v>
      </c>
      <c r="AG78">
        <v>0.15612152218818665</v>
      </c>
      <c r="AH78">
        <v>0.82611560821533203</v>
      </c>
      <c r="AI78">
        <v>0.42265257239341736</v>
      </c>
      <c r="AJ78">
        <v>0.88230353593826294</v>
      </c>
      <c r="AK78">
        <v>0.67600828409194946</v>
      </c>
      <c r="AL78">
        <v>0.14184653759002686</v>
      </c>
      <c r="AM78">
        <v>0.94461071491241455</v>
      </c>
      <c r="AN78">
        <v>0.73144340515136719</v>
      </c>
      <c r="AO78">
        <v>0.98041296005249023</v>
      </c>
    </row>
    <row r="79" spans="1:45">
      <c r="A79" s="12">
        <v>25</v>
      </c>
      <c r="B79" t="s">
        <v>131</v>
      </c>
      <c r="C79" s="12">
        <v>3</v>
      </c>
      <c r="D79">
        <v>0.51732404673581145</v>
      </c>
      <c r="F79" s="12">
        <v>40</v>
      </c>
      <c r="G79" t="s">
        <v>69</v>
      </c>
      <c r="H79" s="12">
        <v>0</v>
      </c>
      <c r="I79">
        <v>0.46355592029585174</v>
      </c>
      <c r="K79" t="s">
        <v>129</v>
      </c>
      <c r="L79">
        <v>0.94377762079238892</v>
      </c>
      <c r="N79">
        <v>0.44954219460487366</v>
      </c>
      <c r="O79">
        <v>0.38560649752616882</v>
      </c>
      <c r="P79">
        <v>0.69510835409164429</v>
      </c>
      <c r="Q79">
        <v>0.13421998918056488</v>
      </c>
      <c r="R79">
        <v>6.077301874756813E-2</v>
      </c>
      <c r="S79">
        <v>0.98504155874252319</v>
      </c>
      <c r="T79">
        <v>0.48210114240646362</v>
      </c>
      <c r="U79">
        <v>0.62426209449768066</v>
      </c>
      <c r="V79">
        <v>9.5778055489063263E-2</v>
      </c>
      <c r="W79">
        <v>1.0731027461588383E-2</v>
      </c>
      <c r="X79">
        <v>0.63282132148742676</v>
      </c>
      <c r="Y79">
        <v>0.83028823137283325</v>
      </c>
      <c r="Z79">
        <v>0.50833988189697266</v>
      </c>
      <c r="AA79">
        <v>0.29893544316291809</v>
      </c>
      <c r="AB79">
        <v>0.43280738592147827</v>
      </c>
      <c r="AC79">
        <v>0.21828965842723846</v>
      </c>
      <c r="AD79">
        <v>0.30826526880264282</v>
      </c>
      <c r="AE79">
        <v>0.29108622670173645</v>
      </c>
      <c r="AF79">
        <v>0.85818982124328613</v>
      </c>
      <c r="AG79">
        <v>0.14498588442802429</v>
      </c>
      <c r="AH79">
        <v>0.86847269535064697</v>
      </c>
      <c r="AI79">
        <v>0.39618900418281555</v>
      </c>
      <c r="AJ79">
        <v>0.84144526720046997</v>
      </c>
      <c r="AK79">
        <v>0.71863025426864624</v>
      </c>
      <c r="AL79">
        <v>0.15724039077758789</v>
      </c>
      <c r="AM79">
        <v>0.99621313810348511</v>
      </c>
      <c r="AN79">
        <v>0.69533294439315796</v>
      </c>
      <c r="AO79">
        <v>0.95862478017807007</v>
      </c>
    </row>
    <row r="80" spans="1:45">
      <c r="A80" s="12">
        <v>25</v>
      </c>
      <c r="B80" t="s">
        <v>131</v>
      </c>
      <c r="C80" s="12">
        <v>3</v>
      </c>
      <c r="D80">
        <v>0.20688590396788636</v>
      </c>
      <c r="F80" s="12">
        <v>40</v>
      </c>
      <c r="G80" t="s">
        <v>69</v>
      </c>
      <c r="H80" s="12">
        <v>1</v>
      </c>
      <c r="I80">
        <v>0.70322336298404198</v>
      </c>
      <c r="K80" t="s">
        <v>129</v>
      </c>
      <c r="L80">
        <v>0.41819161176681519</v>
      </c>
      <c r="M80">
        <v>0.44954219460487366</v>
      </c>
      <c r="O80">
        <v>0.8912162184715271</v>
      </c>
      <c r="P80">
        <v>0.26819497346878052</v>
      </c>
      <c r="Q80">
        <v>0.4322928786277771</v>
      </c>
      <c r="R80">
        <v>0.24417528510093689</v>
      </c>
      <c r="S80">
        <v>0.45222574472427368</v>
      </c>
      <c r="T80">
        <v>0.15715032815933228</v>
      </c>
      <c r="U80">
        <v>0.74702161550521851</v>
      </c>
      <c r="V80">
        <v>1.7046783119440079E-2</v>
      </c>
      <c r="W80">
        <v>9.6285116160288453E-4</v>
      </c>
      <c r="X80">
        <v>0.74780476093292236</v>
      </c>
      <c r="Y80">
        <v>0.56098079681396484</v>
      </c>
      <c r="Z80">
        <v>0.17035669088363647</v>
      </c>
      <c r="AA80">
        <v>0.75046861171722412</v>
      </c>
      <c r="AB80">
        <v>0.96770554780960083</v>
      </c>
      <c r="AC80">
        <v>0.60664618015289307</v>
      </c>
      <c r="AD80">
        <v>0.76313138008117676</v>
      </c>
      <c r="AE80">
        <v>0.74032598733901978</v>
      </c>
      <c r="AF80">
        <v>0.54290890693664551</v>
      </c>
      <c r="AG80">
        <v>3.0055509880185127E-2</v>
      </c>
      <c r="AH80">
        <v>0.53502631187438965</v>
      </c>
      <c r="AI80">
        <v>0.11886407434940338</v>
      </c>
      <c r="AJ80">
        <v>0.35404714941978455</v>
      </c>
      <c r="AK80">
        <v>0.66242563724517822</v>
      </c>
      <c r="AL80">
        <v>0.48229771852493286</v>
      </c>
      <c r="AM80">
        <v>0.44811621308326721</v>
      </c>
      <c r="AN80">
        <v>0.26662725210189819</v>
      </c>
      <c r="AO80">
        <v>0.42721134424209595</v>
      </c>
    </row>
    <row r="81" spans="1:41">
      <c r="A81" s="12">
        <v>25</v>
      </c>
      <c r="B81" t="s">
        <v>131</v>
      </c>
      <c r="C81" s="12">
        <v>3</v>
      </c>
      <c r="D81">
        <v>0.75305484512645637</v>
      </c>
      <c r="F81" s="12">
        <v>40</v>
      </c>
      <c r="G81" t="s">
        <v>69</v>
      </c>
      <c r="H81" s="12">
        <v>1</v>
      </c>
      <c r="I81">
        <v>0.19634792852935401</v>
      </c>
      <c r="K81" t="s">
        <v>129</v>
      </c>
      <c r="L81">
        <v>0.35654419660568237</v>
      </c>
      <c r="M81">
        <v>0.38560649752616882</v>
      </c>
      <c r="N81">
        <v>0.8912162184715271</v>
      </c>
      <c r="P81">
        <v>0.22294996678829193</v>
      </c>
      <c r="Q81">
        <v>0.49830543994903564</v>
      </c>
      <c r="R81">
        <v>0.28898602724075317</v>
      </c>
      <c r="S81">
        <v>0.3894946277141571</v>
      </c>
      <c r="T81">
        <v>0.1268843412399292</v>
      </c>
      <c r="U81">
        <v>0.67401909828186035</v>
      </c>
      <c r="V81">
        <v>1.2370770797133446E-2</v>
      </c>
      <c r="W81">
        <v>6.2409928068518639E-4</v>
      </c>
      <c r="X81">
        <v>0.66856211423873901</v>
      </c>
      <c r="Y81">
        <v>0.49279925227165222</v>
      </c>
      <c r="Z81">
        <v>0.1382022500038147</v>
      </c>
      <c r="AA81">
        <v>0.83778494596481323</v>
      </c>
      <c r="AB81">
        <v>0.91520959138870239</v>
      </c>
      <c r="AC81">
        <v>0.68515157699584961</v>
      </c>
      <c r="AD81">
        <v>0.84933936595916748</v>
      </c>
      <c r="AE81">
        <v>0.82686179876327515</v>
      </c>
      <c r="AF81">
        <v>0.47435355186462402</v>
      </c>
      <c r="AG81">
        <v>2.2411743178963661E-2</v>
      </c>
      <c r="AH81">
        <v>0.4657040536403656</v>
      </c>
      <c r="AI81">
        <v>9.461665153503418E-2</v>
      </c>
      <c r="AJ81">
        <v>0.29886901378631592</v>
      </c>
      <c r="AK81">
        <v>0.58777344226837158</v>
      </c>
      <c r="AL81">
        <v>0.55163037776947021</v>
      </c>
      <c r="AM81">
        <v>0.38501453399658203</v>
      </c>
      <c r="AN81">
        <v>0.22136412560939789</v>
      </c>
      <c r="AO81">
        <v>0.36507967114448547</v>
      </c>
    </row>
    <row r="82" spans="1:41">
      <c r="A82" s="12">
        <v>25</v>
      </c>
      <c r="B82" t="s">
        <v>131</v>
      </c>
      <c r="C82" s="12">
        <v>3</v>
      </c>
      <c r="D82">
        <v>0.13666917691685496</v>
      </c>
      <c r="F82" s="12">
        <v>40</v>
      </c>
      <c r="G82" t="s">
        <v>69</v>
      </c>
      <c r="H82" s="12">
        <v>1</v>
      </c>
      <c r="I82">
        <v>0.21789407289894686</v>
      </c>
      <c r="K82" t="s">
        <v>129</v>
      </c>
      <c r="L82">
        <v>0.72705167531967163</v>
      </c>
      <c r="M82">
        <v>0.69510835409164429</v>
      </c>
      <c r="N82">
        <v>0.26819497346878052</v>
      </c>
      <c r="O82">
        <v>0.22294996678829193</v>
      </c>
      <c r="Q82">
        <v>6.4225628972053528E-2</v>
      </c>
      <c r="R82">
        <v>2.5438101962208748E-2</v>
      </c>
      <c r="S82">
        <v>0.69397270679473877</v>
      </c>
      <c r="T82">
        <v>0.72502225637435913</v>
      </c>
      <c r="U82">
        <v>0.3965480625629425</v>
      </c>
      <c r="V82">
        <v>0.18268959224224091</v>
      </c>
      <c r="W82">
        <v>2.6765365153551102E-2</v>
      </c>
      <c r="X82">
        <v>0.40457913279533386</v>
      </c>
      <c r="Y82">
        <v>0.56598889827728271</v>
      </c>
      <c r="Z82">
        <v>0.75528460741043091</v>
      </c>
      <c r="AA82">
        <v>0.16470475494861603</v>
      </c>
      <c r="AB82">
        <v>0.25591537356376648</v>
      </c>
      <c r="AC82">
        <v>0.11361744999885559</v>
      </c>
      <c r="AD82">
        <v>0.17093655467033386</v>
      </c>
      <c r="AE82">
        <v>0.15950773656368256</v>
      </c>
      <c r="AF82">
        <v>0.58702200651168823</v>
      </c>
      <c r="AG82">
        <v>0.25972205400466919</v>
      </c>
      <c r="AH82">
        <v>0.59678918123245239</v>
      </c>
      <c r="AI82">
        <v>0.6159433126449585</v>
      </c>
      <c r="AJ82">
        <v>0.82119309902191162</v>
      </c>
      <c r="AK82">
        <v>0.47176992893218994</v>
      </c>
      <c r="AL82">
        <v>7.7315181493759155E-2</v>
      </c>
      <c r="AM82">
        <v>0.69827252626419067</v>
      </c>
      <c r="AN82">
        <v>0.99248707294464111</v>
      </c>
      <c r="AO82">
        <v>0.72114771604537964</v>
      </c>
    </row>
    <row r="83" spans="1:41">
      <c r="A83" s="12">
        <v>25</v>
      </c>
      <c r="B83" t="s">
        <v>131</v>
      </c>
      <c r="C83" s="12">
        <v>3</v>
      </c>
      <c r="D83">
        <v>0.37010788251043386</v>
      </c>
      <c r="F83" s="12">
        <v>40</v>
      </c>
      <c r="G83" t="s">
        <v>69</v>
      </c>
      <c r="H83" s="12">
        <v>1</v>
      </c>
      <c r="I83">
        <v>1.0785720993252219</v>
      </c>
      <c r="K83" t="s">
        <v>130</v>
      </c>
      <c r="L83">
        <v>0.12058144807815552</v>
      </c>
      <c r="M83">
        <v>0.13421998918056488</v>
      </c>
      <c r="N83">
        <v>0.4322928786277771</v>
      </c>
      <c r="O83">
        <v>0.49830543994903564</v>
      </c>
      <c r="P83">
        <v>6.4225628972053528E-2</v>
      </c>
      <c r="R83">
        <v>0.64348185062408447</v>
      </c>
      <c r="S83">
        <v>0.13648097217082977</v>
      </c>
      <c r="T83">
        <v>3.0360588803887367E-2</v>
      </c>
      <c r="U83">
        <v>0.29501068592071533</v>
      </c>
      <c r="V83">
        <v>1.4205919578671455E-3</v>
      </c>
      <c r="W83">
        <v>4.1444149246672168E-5</v>
      </c>
      <c r="X83">
        <v>0.28988480567932129</v>
      </c>
      <c r="Y83">
        <v>0.18953867256641388</v>
      </c>
      <c r="Z83">
        <v>3.3980663865804672E-2</v>
      </c>
      <c r="AA83">
        <v>0.61087614297866821</v>
      </c>
      <c r="AB83">
        <v>0.44806179404258728</v>
      </c>
      <c r="AC83">
        <v>0.75293922424316406</v>
      </c>
      <c r="AD83">
        <v>0.60038381814956665</v>
      </c>
      <c r="AE83">
        <v>0.61699044704437256</v>
      </c>
      <c r="AF83">
        <v>0.17922630906105042</v>
      </c>
      <c r="AG83">
        <v>3.0693206936120987E-3</v>
      </c>
      <c r="AH83">
        <v>0.17430712282657623</v>
      </c>
      <c r="AI83">
        <v>2.0563606172800064E-2</v>
      </c>
      <c r="AJ83">
        <v>9.5082491636276245E-2</v>
      </c>
      <c r="AK83">
        <v>0.24193167686462402</v>
      </c>
      <c r="AL83">
        <v>0.91468536853790283</v>
      </c>
      <c r="AM83">
        <v>0.13411533832550049</v>
      </c>
      <c r="AN83">
        <v>6.367240846157074E-2</v>
      </c>
      <c r="AO83">
        <v>0.12453427910804749</v>
      </c>
    </row>
    <row r="84" spans="1:41">
      <c r="A84" s="12">
        <v>25</v>
      </c>
      <c r="B84" t="s">
        <v>131</v>
      </c>
      <c r="C84" s="12">
        <v>4</v>
      </c>
      <c r="D84">
        <v>1.3571458307314432</v>
      </c>
      <c r="F84" s="12">
        <v>40</v>
      </c>
      <c r="G84" t="s">
        <v>69</v>
      </c>
      <c r="H84" s="12">
        <v>1</v>
      </c>
      <c r="I84">
        <v>0.28154890465905585</v>
      </c>
      <c r="K84" t="s">
        <v>130</v>
      </c>
      <c r="L84">
        <v>5.3749166429042816E-2</v>
      </c>
      <c r="M84">
        <v>6.077301874756813E-2</v>
      </c>
      <c r="N84">
        <v>0.24417528510093689</v>
      </c>
      <c r="O84">
        <v>0.28898602724075317</v>
      </c>
      <c r="P84">
        <v>2.5438101962208748E-2</v>
      </c>
      <c r="Q84">
        <v>0.64348185062408447</v>
      </c>
      <c r="S84">
        <v>6.163865327835083E-2</v>
      </c>
      <c r="T84">
        <v>1.0478495620191097E-2</v>
      </c>
      <c r="U84">
        <v>0.15354399383068085</v>
      </c>
      <c r="V84">
        <v>3.0027184402570128E-4</v>
      </c>
      <c r="W84">
        <v>1.1466485375422053E-5</v>
      </c>
      <c r="X84">
        <v>0.15074005722999573</v>
      </c>
      <c r="Y84">
        <v>9.068761020898819E-2</v>
      </c>
      <c r="Z84">
        <v>1.195222232490778E-2</v>
      </c>
      <c r="AA84">
        <v>0.369008868932724</v>
      </c>
      <c r="AB84">
        <v>0.25434392690658569</v>
      </c>
      <c r="AC84">
        <v>0.4724317193031311</v>
      </c>
      <c r="AD84">
        <v>0.36276939511299133</v>
      </c>
      <c r="AE84">
        <v>0.37148195505142212</v>
      </c>
      <c r="AF84">
        <v>8.5030540823936462E-2</v>
      </c>
      <c r="AG84">
        <v>7.178844534792006E-4</v>
      </c>
      <c r="AH84">
        <v>8.2474075257778168E-2</v>
      </c>
      <c r="AI84">
        <v>6.6097979433834553E-3</v>
      </c>
      <c r="AJ84">
        <v>4.0555499494075775E-2</v>
      </c>
      <c r="AK84">
        <v>0.12142594903707504</v>
      </c>
      <c r="AL84">
        <v>0.59443694353103638</v>
      </c>
      <c r="AM84">
        <v>6.0539539903402328E-2</v>
      </c>
      <c r="AN84">
        <v>2.5249429047107697E-2</v>
      </c>
      <c r="AO84">
        <v>5.5712003260850906E-2</v>
      </c>
    </row>
    <row r="85" spans="1:41">
      <c r="A85" s="12">
        <v>25</v>
      </c>
      <c r="B85" t="s">
        <v>131</v>
      </c>
      <c r="C85" s="12">
        <v>4</v>
      </c>
      <c r="D85">
        <v>0.53405572755417952</v>
      </c>
      <c r="F85" s="12">
        <v>40</v>
      </c>
      <c r="G85" t="s">
        <v>69</v>
      </c>
      <c r="H85" s="12">
        <v>2</v>
      </c>
      <c r="I85">
        <v>2.591792656587473E-2</v>
      </c>
      <c r="K85" t="s">
        <v>130</v>
      </c>
      <c r="L85">
        <v>0.93391430377960205</v>
      </c>
      <c r="M85">
        <v>0.98504155874252319</v>
      </c>
      <c r="N85">
        <v>0.45222574472427368</v>
      </c>
      <c r="O85">
        <v>0.3894946277141571</v>
      </c>
      <c r="P85">
        <v>0.69397270679473877</v>
      </c>
      <c r="Q85">
        <v>0.13648097217082977</v>
      </c>
      <c r="R85">
        <v>6.163865327835083E-2</v>
      </c>
      <c r="T85">
        <v>0.47888973355293274</v>
      </c>
      <c r="U85">
        <v>0.62680733203887939</v>
      </c>
      <c r="V85">
        <v>9.604799747467041E-2</v>
      </c>
      <c r="W85">
        <v>1.1002958752214909E-2</v>
      </c>
      <c r="X85">
        <v>0.63455957174301147</v>
      </c>
      <c r="Y85">
        <v>0.83395671844482422</v>
      </c>
      <c r="Z85">
        <v>0.50615745782852173</v>
      </c>
      <c r="AA85">
        <v>0.30288317799568176</v>
      </c>
      <c r="AB85">
        <v>0.43633648753166199</v>
      </c>
      <c r="AC85">
        <v>0.22167126834392548</v>
      </c>
      <c r="AD85">
        <v>0.31172221899032593</v>
      </c>
      <c r="AE85">
        <v>0.295419842004776</v>
      </c>
      <c r="AF85">
        <v>0.85936951637268066</v>
      </c>
      <c r="AG85">
        <v>0.14527149498462677</v>
      </c>
      <c r="AH85">
        <v>0.8689345121383667</v>
      </c>
      <c r="AI85">
        <v>0.39311879873275757</v>
      </c>
      <c r="AJ85">
        <v>0.83715987205505371</v>
      </c>
      <c r="AK85">
        <v>0.71880626678466797</v>
      </c>
      <c r="AL85">
        <v>0.15971100330352783</v>
      </c>
      <c r="AM85">
        <v>0.98657006025314331</v>
      </c>
      <c r="AN85">
        <v>0.69254535436630249</v>
      </c>
      <c r="AO85">
        <v>0.94985067844390869</v>
      </c>
    </row>
    <row r="86" spans="1:41">
      <c r="A86" s="12">
        <v>25</v>
      </c>
      <c r="B86" t="s">
        <v>131</v>
      </c>
      <c r="C86" s="12">
        <v>4</v>
      </c>
      <c r="D86">
        <v>0.50263760326465623</v>
      </c>
      <c r="F86" s="12">
        <v>40</v>
      </c>
      <c r="G86" t="s">
        <v>69</v>
      </c>
      <c r="H86" s="12">
        <v>2</v>
      </c>
      <c r="I86">
        <v>0.41077468519499577</v>
      </c>
      <c r="K86" t="s">
        <v>130</v>
      </c>
      <c r="L86">
        <v>0.51152938604354858</v>
      </c>
      <c r="M86">
        <v>0.48210114240646362</v>
      </c>
      <c r="N86">
        <v>0.15715032815933228</v>
      </c>
      <c r="O86">
        <v>0.1268843412399292</v>
      </c>
      <c r="P86">
        <v>0.72502225637435913</v>
      </c>
      <c r="Q86">
        <v>3.0360588803887367E-2</v>
      </c>
      <c r="R86">
        <v>1.0478495620191097E-2</v>
      </c>
      <c r="S86">
        <v>0.47888973355293274</v>
      </c>
      <c r="U86">
        <v>0.24746215343475342</v>
      </c>
      <c r="V86">
        <v>0.29100915789604187</v>
      </c>
      <c r="W86">
        <v>5.1709294319152832E-2</v>
      </c>
      <c r="X86">
        <v>0.25328341126441956</v>
      </c>
      <c r="Y86">
        <v>0.37467730045318604</v>
      </c>
      <c r="Z86">
        <v>0.95312732458114624</v>
      </c>
      <c r="AA86">
        <v>8.9517787098884583E-2</v>
      </c>
      <c r="AB86">
        <v>0.1488192230463028</v>
      </c>
      <c r="AC86">
        <v>5.8439783751964569E-2</v>
      </c>
      <c r="AD86">
        <v>9.3416169285774231E-2</v>
      </c>
      <c r="AE86">
        <v>8.6308985948562622E-2</v>
      </c>
      <c r="AF86">
        <v>0.39232826232910156</v>
      </c>
      <c r="AG86">
        <v>0.39162233471870422</v>
      </c>
      <c r="AH86">
        <v>0.40111374855041504</v>
      </c>
      <c r="AI86">
        <v>0.85519218444824219</v>
      </c>
      <c r="AJ86">
        <v>0.58931201696395874</v>
      </c>
      <c r="AK86">
        <v>0.3029172420501709</v>
      </c>
      <c r="AL86">
        <v>3.7555865943431854E-2</v>
      </c>
      <c r="AM86">
        <v>0.48394376039505005</v>
      </c>
      <c r="AN86">
        <v>0.72047334909439087</v>
      </c>
      <c r="AO86">
        <v>0.50460416078567505</v>
      </c>
    </row>
    <row r="87" spans="1:41">
      <c r="A87" s="12">
        <v>25</v>
      </c>
      <c r="B87" t="s">
        <v>131</v>
      </c>
      <c r="C87" s="12">
        <v>4</v>
      </c>
      <c r="D87">
        <v>0.23529411764705885</v>
      </c>
      <c r="F87" s="12">
        <v>40</v>
      </c>
      <c r="G87" t="s">
        <v>69</v>
      </c>
      <c r="H87" s="12">
        <v>2</v>
      </c>
      <c r="I87">
        <v>0.23845297345156488</v>
      </c>
      <c r="K87" t="s">
        <v>130</v>
      </c>
      <c r="L87">
        <v>0.5843539834022522</v>
      </c>
      <c r="M87">
        <v>0.62426209449768066</v>
      </c>
      <c r="N87">
        <v>0.74702161550521851</v>
      </c>
      <c r="O87">
        <v>0.67401909828186035</v>
      </c>
      <c r="P87">
        <v>0.3965480625629425</v>
      </c>
      <c r="Q87">
        <v>0.29501068592071533</v>
      </c>
      <c r="R87">
        <v>0.15354399383068085</v>
      </c>
      <c r="S87">
        <v>0.62680733203887939</v>
      </c>
      <c r="T87">
        <v>0.24746215343475342</v>
      </c>
      <c r="V87">
        <v>3.4660320729017258E-2</v>
      </c>
      <c r="W87">
        <v>2.615633187815547E-3</v>
      </c>
      <c r="X87">
        <v>0.98246324062347412</v>
      </c>
      <c r="Y87">
        <v>0.75850343704223633</v>
      </c>
      <c r="Z87">
        <v>0.2659248411655426</v>
      </c>
      <c r="AA87">
        <v>0.55558139085769653</v>
      </c>
      <c r="AB87">
        <v>0.73472177982330322</v>
      </c>
      <c r="AC87">
        <v>0.43518227338790894</v>
      </c>
      <c r="AD87">
        <v>0.56496536731719971</v>
      </c>
      <c r="AE87">
        <v>0.54713410139083862</v>
      </c>
      <c r="AF87">
        <v>0.73549842834472656</v>
      </c>
      <c r="AG87">
        <v>5.7335209101438522E-2</v>
      </c>
      <c r="AH87">
        <v>0.72577685117721558</v>
      </c>
      <c r="AI87">
        <v>0.19333428144454956</v>
      </c>
      <c r="AJ87">
        <v>0.50663167238235474</v>
      </c>
      <c r="AK87">
        <v>0.87805402278900146</v>
      </c>
      <c r="AL87">
        <v>0.33424043655395508</v>
      </c>
      <c r="AM87">
        <v>0.62209522724151611</v>
      </c>
      <c r="AN87">
        <v>0.39490556716918945</v>
      </c>
      <c r="AO87">
        <v>0.59650719165802002</v>
      </c>
    </row>
    <row r="88" spans="1:41">
      <c r="A88" s="12">
        <v>25</v>
      </c>
      <c r="B88" t="s">
        <v>131</v>
      </c>
      <c r="C88" s="12">
        <v>4</v>
      </c>
      <c r="D88">
        <v>0.8312297610851882</v>
      </c>
      <c r="F88" s="12">
        <v>40</v>
      </c>
      <c r="G88" t="s">
        <v>69</v>
      </c>
      <c r="H88" s="12">
        <v>2</v>
      </c>
      <c r="I88">
        <v>0.6711210008288746</v>
      </c>
      <c r="K88" t="s">
        <v>132</v>
      </c>
      <c r="L88">
        <v>0.10401556640863419</v>
      </c>
      <c r="M88">
        <v>9.5778055489063263E-2</v>
      </c>
      <c r="N88">
        <v>1.7046783119440079E-2</v>
      </c>
      <c r="O88">
        <v>1.2370770797133446E-2</v>
      </c>
      <c r="P88">
        <v>0.18268959224224091</v>
      </c>
      <c r="Q88">
        <v>1.4205919578671455E-3</v>
      </c>
      <c r="R88">
        <v>3.0027184402570128E-4</v>
      </c>
      <c r="S88">
        <v>9.604799747467041E-2</v>
      </c>
      <c r="T88">
        <v>0.29100915789604187</v>
      </c>
      <c r="U88">
        <v>3.4660320729017258E-2</v>
      </c>
      <c r="W88">
        <v>0.31313610076904297</v>
      </c>
      <c r="X88">
        <v>3.5704232752323151E-2</v>
      </c>
      <c r="Y88">
        <v>6.5761737525463104E-2</v>
      </c>
      <c r="Z88">
        <v>0.28008246421813965</v>
      </c>
      <c r="AA88">
        <v>7.284233346581459E-3</v>
      </c>
      <c r="AB88">
        <v>1.5770396217703819E-2</v>
      </c>
      <c r="AC88">
        <v>3.8135955110192299E-3</v>
      </c>
      <c r="AD88">
        <v>7.7254804782569408E-3</v>
      </c>
      <c r="AE88">
        <v>6.9337887689471245E-3</v>
      </c>
      <c r="AF88">
        <v>7.0397712290287018E-2</v>
      </c>
      <c r="AG88">
        <v>0.79773557186126709</v>
      </c>
      <c r="AH88">
        <v>7.2486385703086853E-2</v>
      </c>
      <c r="AI88">
        <v>0.35442054271697998</v>
      </c>
      <c r="AJ88">
        <v>0.13041535019874573</v>
      </c>
      <c r="AK88">
        <v>4.713522270321846E-2</v>
      </c>
      <c r="AL88">
        <v>1.948552904650569E-3</v>
      </c>
      <c r="AM88">
        <v>9.7074665129184723E-2</v>
      </c>
      <c r="AN88">
        <v>0.17875228822231293</v>
      </c>
      <c r="AO88">
        <v>0.10246085375547409</v>
      </c>
    </row>
    <row r="89" spans="1:41">
      <c r="A89" s="12">
        <v>25</v>
      </c>
      <c r="B89" t="s">
        <v>131</v>
      </c>
      <c r="C89" s="12">
        <v>5</v>
      </c>
      <c r="D89">
        <v>0.62964841108857339</v>
      </c>
      <c r="F89" s="12">
        <v>40</v>
      </c>
      <c r="G89" t="s">
        <v>69</v>
      </c>
      <c r="H89" s="12">
        <v>2</v>
      </c>
      <c r="I89">
        <v>0.58595574477239731</v>
      </c>
      <c r="K89" t="s">
        <v>132</v>
      </c>
      <c r="L89">
        <v>1.1865966022014618E-2</v>
      </c>
      <c r="M89">
        <v>1.0731027461588383E-2</v>
      </c>
      <c r="N89">
        <v>9.6285116160288453E-4</v>
      </c>
      <c r="O89">
        <v>6.2409928068518639E-4</v>
      </c>
      <c r="P89">
        <v>2.6765365153551102E-2</v>
      </c>
      <c r="Q89">
        <v>4.1444149246672168E-5</v>
      </c>
      <c r="R89">
        <v>1.1466485375422053E-5</v>
      </c>
      <c r="S89">
        <v>1.1002958752214909E-2</v>
      </c>
      <c r="T89">
        <v>5.1709294319152832E-2</v>
      </c>
      <c r="U89">
        <v>2.615633187815547E-3</v>
      </c>
      <c r="V89">
        <v>0.31313610076904297</v>
      </c>
      <c r="X89">
        <v>2.7110658120363951E-3</v>
      </c>
      <c r="Y89">
        <v>6.478483323007822E-3</v>
      </c>
      <c r="Z89">
        <v>4.9562968313694E-2</v>
      </c>
      <c r="AA89">
        <v>3.0634697759523988E-4</v>
      </c>
      <c r="AB89">
        <v>8.6871290113776922E-4</v>
      </c>
      <c r="AC89">
        <v>1.322311582043767E-4</v>
      </c>
      <c r="AD89">
        <v>3.3102356246672571E-4</v>
      </c>
      <c r="AE89">
        <v>2.8755009407177567E-4</v>
      </c>
      <c r="AF89">
        <v>7.0935562252998352E-3</v>
      </c>
      <c r="AG89">
        <v>0.23506355285644531</v>
      </c>
      <c r="AH89">
        <v>7.3351259343326092E-3</v>
      </c>
      <c r="AI89">
        <v>6.8554393947124481E-2</v>
      </c>
      <c r="AJ89">
        <v>1.6388742253184319E-2</v>
      </c>
      <c r="AK89">
        <v>4.017926286906004E-3</v>
      </c>
      <c r="AL89">
        <v>5.8766487200045958E-5</v>
      </c>
      <c r="AM89">
        <v>1.1062284000217915E-2</v>
      </c>
      <c r="AN89">
        <v>2.5573670864105225E-2</v>
      </c>
      <c r="AO89">
        <v>1.1728052049875259E-2</v>
      </c>
    </row>
    <row r="90" spans="1:41">
      <c r="A90" s="12">
        <v>25</v>
      </c>
      <c r="B90" t="s">
        <v>131</v>
      </c>
      <c r="C90" s="12">
        <v>5</v>
      </c>
      <c r="D90">
        <v>0.42382748823995164</v>
      </c>
      <c r="F90" s="12">
        <v>40</v>
      </c>
      <c r="G90" t="s">
        <v>69</v>
      </c>
      <c r="H90" s="12">
        <v>3</v>
      </c>
      <c r="I90">
        <v>0.52637955307869377</v>
      </c>
      <c r="K90" t="s">
        <v>132</v>
      </c>
      <c r="L90">
        <v>0.59505766630172729</v>
      </c>
      <c r="M90">
        <v>0.63282132148742676</v>
      </c>
      <c r="N90">
        <v>0.74780476093292236</v>
      </c>
      <c r="O90">
        <v>0.66856211423873901</v>
      </c>
      <c r="P90">
        <v>0.40457913279533386</v>
      </c>
      <c r="Q90">
        <v>0.28988480567932129</v>
      </c>
      <c r="R90">
        <v>0.15074005722999573</v>
      </c>
      <c r="S90">
        <v>0.63455957174301147</v>
      </c>
      <c r="T90">
        <v>0.25328341126441956</v>
      </c>
      <c r="U90">
        <v>0.98246324062347412</v>
      </c>
      <c r="V90">
        <v>3.5704232752323151E-2</v>
      </c>
      <c r="W90">
        <v>2.7110658120363951E-3</v>
      </c>
      <c r="Y90">
        <v>0.76412588357925415</v>
      </c>
      <c r="Z90">
        <v>0.27194300293922424</v>
      </c>
      <c r="AA90">
        <v>0.54915183782577515</v>
      </c>
      <c r="AB90">
        <v>0.73026841878890991</v>
      </c>
      <c r="AC90">
        <v>0.42876207828521729</v>
      </c>
      <c r="AD90">
        <v>0.55995339155197144</v>
      </c>
      <c r="AE90">
        <v>0.54008638858795166</v>
      </c>
      <c r="AF90">
        <v>0.7428404688835144</v>
      </c>
      <c r="AG90">
        <v>5.8954767882823944E-2</v>
      </c>
      <c r="AH90">
        <v>0.73335522413253784</v>
      </c>
      <c r="AI90">
        <v>0.19817952811717987</v>
      </c>
      <c r="AJ90">
        <v>0.51487153768539429</v>
      </c>
      <c r="AK90">
        <v>0.88649451732635498</v>
      </c>
      <c r="AL90">
        <v>0.32896795868873596</v>
      </c>
      <c r="AM90">
        <v>0.6298794150352478</v>
      </c>
      <c r="AN90">
        <v>0.40223774313926697</v>
      </c>
      <c r="AO90">
        <v>0.60713833570480347</v>
      </c>
    </row>
    <row r="91" spans="1:41">
      <c r="A91" s="12">
        <v>25</v>
      </c>
      <c r="B91" t="s">
        <v>131</v>
      </c>
      <c r="C91" s="12">
        <v>5</v>
      </c>
      <c r="D91">
        <v>0.61999877832753036</v>
      </c>
      <c r="F91" s="12">
        <v>40</v>
      </c>
      <c r="G91" t="s">
        <v>69</v>
      </c>
      <c r="H91" s="12">
        <v>3</v>
      </c>
      <c r="I91">
        <v>0.26268168816764931</v>
      </c>
      <c r="K91" t="s">
        <v>132</v>
      </c>
      <c r="L91">
        <v>0.78434038162231445</v>
      </c>
      <c r="M91">
        <v>0.83028823137283325</v>
      </c>
      <c r="N91">
        <v>0.56098079681396484</v>
      </c>
      <c r="O91">
        <v>0.49279925227165222</v>
      </c>
      <c r="P91">
        <v>0.56598889827728271</v>
      </c>
      <c r="Q91">
        <v>0.18953867256641388</v>
      </c>
      <c r="R91">
        <v>9.068761020898819E-2</v>
      </c>
      <c r="S91">
        <v>0.83395671844482422</v>
      </c>
      <c r="T91">
        <v>0.37467730045318604</v>
      </c>
      <c r="U91">
        <v>0.75850343704223633</v>
      </c>
      <c r="V91">
        <v>6.5761737525463104E-2</v>
      </c>
      <c r="W91">
        <v>6.478483323007822E-3</v>
      </c>
      <c r="X91">
        <v>0.76412588357925415</v>
      </c>
      <c r="Z91">
        <v>0.39879366755485535</v>
      </c>
      <c r="AA91">
        <v>0.39293447136878967</v>
      </c>
      <c r="AB91">
        <v>0.54543322324752808</v>
      </c>
      <c r="AC91">
        <v>0.29587069153785706</v>
      </c>
      <c r="AD91">
        <v>0.40220969915390015</v>
      </c>
      <c r="AE91">
        <v>0.3849169909954071</v>
      </c>
      <c r="AF91">
        <v>0.96418130397796631</v>
      </c>
      <c r="AG91">
        <v>0.10282598435878754</v>
      </c>
      <c r="AH91">
        <v>0.94848167896270752</v>
      </c>
      <c r="AI91">
        <v>0.30156812071800232</v>
      </c>
      <c r="AJ91">
        <v>0.69452834129333496</v>
      </c>
      <c r="AK91">
        <v>0.85797643661499023</v>
      </c>
      <c r="AL91">
        <v>0.21883019804954529</v>
      </c>
      <c r="AM91">
        <v>0.82886344194412231</v>
      </c>
      <c r="AN91">
        <v>0.56248205900192261</v>
      </c>
      <c r="AO91">
        <v>0.79843950271606445</v>
      </c>
    </row>
    <row r="92" spans="1:41">
      <c r="A92" s="12">
        <v>25</v>
      </c>
      <c r="B92" t="s">
        <v>131</v>
      </c>
      <c r="C92" s="12">
        <v>5</v>
      </c>
      <c r="D92">
        <v>0.62151650026063598</v>
      </c>
      <c r="F92" s="12">
        <v>40</v>
      </c>
      <c r="G92" t="s">
        <v>69</v>
      </c>
      <c r="H92" s="12">
        <v>3</v>
      </c>
      <c r="I92">
        <v>0.60745140388768892</v>
      </c>
      <c r="K92" t="s">
        <v>132</v>
      </c>
      <c r="L92">
        <v>0.53655660152435303</v>
      </c>
      <c r="M92">
        <v>0.50833988189697266</v>
      </c>
      <c r="N92">
        <v>0.17035669088363647</v>
      </c>
      <c r="O92">
        <v>0.1382022500038147</v>
      </c>
      <c r="P92">
        <v>0.75528460741043091</v>
      </c>
      <c r="Q92">
        <v>3.3980663865804672E-2</v>
      </c>
      <c r="R92">
        <v>1.195222232490778E-2</v>
      </c>
      <c r="S92">
        <v>0.50615745782852173</v>
      </c>
      <c r="T92">
        <v>0.95312732458114624</v>
      </c>
      <c r="U92">
        <v>0.2659248411655426</v>
      </c>
      <c r="V92">
        <v>0.28008246421813965</v>
      </c>
      <c r="W92">
        <v>4.9562968313694E-2</v>
      </c>
      <c r="X92">
        <v>0.27194300293922424</v>
      </c>
      <c r="Y92">
        <v>0.39879366755485535</v>
      </c>
      <c r="AA92">
        <v>9.8175898194313049E-2</v>
      </c>
      <c r="AB92">
        <v>0.16156162321567535</v>
      </c>
      <c r="AC92">
        <v>6.4617820084095001E-2</v>
      </c>
      <c r="AD92">
        <v>0.10233500599861145</v>
      </c>
      <c r="AE92">
        <v>9.4748981297016144E-2</v>
      </c>
      <c r="AF92">
        <v>0.41698518395423889</v>
      </c>
      <c r="AG92">
        <v>0.38084760308265686</v>
      </c>
      <c r="AH92">
        <v>0.42577722668647766</v>
      </c>
      <c r="AI92">
        <v>0.82199621200561523</v>
      </c>
      <c r="AJ92">
        <v>0.61568284034729004</v>
      </c>
      <c r="AK92">
        <v>0.3239726722240448</v>
      </c>
      <c r="AL92">
        <v>4.1862525045871735E-2</v>
      </c>
      <c r="AM92">
        <v>0.51082044839859009</v>
      </c>
      <c r="AN92">
        <v>0.74549591541290283</v>
      </c>
      <c r="AO92">
        <v>0.53068852424621582</v>
      </c>
    </row>
    <row r="93" spans="1:41">
      <c r="A93" s="12">
        <v>25</v>
      </c>
      <c r="B93" t="s">
        <v>131</v>
      </c>
      <c r="C93" s="12">
        <v>5</v>
      </c>
      <c r="D93">
        <v>0.33820509723396552</v>
      </c>
      <c r="F93" s="12">
        <v>40</v>
      </c>
      <c r="G93" t="s">
        <v>69</v>
      </c>
      <c r="H93" s="12">
        <v>3</v>
      </c>
      <c r="I93">
        <v>0.42074556113433004</v>
      </c>
      <c r="K93" t="s">
        <v>133</v>
      </c>
      <c r="L93">
        <v>0.27413052320480347</v>
      </c>
      <c r="M93">
        <v>0.29893544316291809</v>
      </c>
      <c r="N93">
        <v>0.75046861171722412</v>
      </c>
      <c r="O93">
        <v>0.83778494596481323</v>
      </c>
      <c r="P93">
        <v>0.16470475494861603</v>
      </c>
      <c r="Q93">
        <v>0.61087614297866821</v>
      </c>
      <c r="R93">
        <v>0.369008868932724</v>
      </c>
      <c r="S93">
        <v>0.30288317799568176</v>
      </c>
      <c r="T93">
        <v>8.9517787098884583E-2</v>
      </c>
      <c r="U93">
        <v>0.55558139085769653</v>
      </c>
      <c r="V93">
        <v>7.284233346581459E-3</v>
      </c>
      <c r="W93">
        <v>3.0634697759523988E-4</v>
      </c>
      <c r="X93">
        <v>0.54915183782577515</v>
      </c>
      <c r="Y93">
        <v>0.39293447136878967</v>
      </c>
      <c r="Z93">
        <v>9.8175898194313049E-2</v>
      </c>
      <c r="AB93">
        <v>0.77063590288162231</v>
      </c>
      <c r="AC93">
        <v>0.81837499141693115</v>
      </c>
      <c r="AD93">
        <v>0.97642499208450317</v>
      </c>
      <c r="AE93">
        <v>0.9796106219291687</v>
      </c>
      <c r="AF93">
        <v>0.37622025609016418</v>
      </c>
      <c r="AG93">
        <v>1.380606647580862E-2</v>
      </c>
      <c r="AH93">
        <v>0.36823320388793945</v>
      </c>
      <c r="AI93">
        <v>6.5211504697799683E-2</v>
      </c>
      <c r="AJ93">
        <v>0.22626638412475586</v>
      </c>
      <c r="AK93">
        <v>0.47659865021705627</v>
      </c>
      <c r="AL93">
        <v>0.66952157020568848</v>
      </c>
      <c r="AM93">
        <v>0.29871886968612671</v>
      </c>
      <c r="AN93">
        <v>0.16340862214565277</v>
      </c>
      <c r="AO93">
        <v>0.28142201900482178</v>
      </c>
    </row>
    <row r="94" spans="1:41">
      <c r="A94" s="12">
        <v>25</v>
      </c>
      <c r="B94" t="s">
        <v>48</v>
      </c>
      <c r="C94" s="16">
        <v>0</v>
      </c>
      <c r="D94">
        <v>0.86234429894602382</v>
      </c>
      <c r="F94" s="12">
        <v>40</v>
      </c>
      <c r="G94" t="s">
        <v>69</v>
      </c>
      <c r="H94" s="12">
        <v>3</v>
      </c>
      <c r="I94">
        <v>0.3778688359136877</v>
      </c>
      <c r="K94" t="s">
        <v>133</v>
      </c>
      <c r="L94">
        <v>0.40148827433586121</v>
      </c>
      <c r="M94">
        <v>0.43280738592147827</v>
      </c>
      <c r="N94">
        <v>0.96770554780960083</v>
      </c>
      <c r="O94">
        <v>0.91520959138870239</v>
      </c>
      <c r="P94">
        <v>0.25591537356376648</v>
      </c>
      <c r="Q94">
        <v>0.44806179404258728</v>
      </c>
      <c r="R94">
        <v>0.25434392690658569</v>
      </c>
      <c r="S94">
        <v>0.43633648753166199</v>
      </c>
      <c r="T94">
        <v>0.1488192230463028</v>
      </c>
      <c r="U94">
        <v>0.73472177982330322</v>
      </c>
      <c r="V94">
        <v>1.5770396217703819E-2</v>
      </c>
      <c r="W94">
        <v>8.6871290113776922E-4</v>
      </c>
      <c r="X94">
        <v>0.73026841878890991</v>
      </c>
      <c r="Y94">
        <v>0.54543322324752808</v>
      </c>
      <c r="Z94">
        <v>0.16156162321567535</v>
      </c>
      <c r="AA94">
        <v>0.77063590288162231</v>
      </c>
      <c r="AC94">
        <v>0.62512242794036865</v>
      </c>
      <c r="AD94">
        <v>0.78214681148529053</v>
      </c>
      <c r="AE94">
        <v>0.76043319702148438</v>
      </c>
      <c r="AF94">
        <v>0.52649354934692383</v>
      </c>
      <c r="AG94">
        <v>2.7978274971246719E-2</v>
      </c>
      <c r="AH94">
        <v>0.51768660545349121</v>
      </c>
      <c r="AI94">
        <v>0.11217572540044785</v>
      </c>
      <c r="AJ94">
        <v>0.33915477991104126</v>
      </c>
      <c r="AK94">
        <v>0.6455916166305542</v>
      </c>
      <c r="AL94">
        <v>0.49866113066673279</v>
      </c>
      <c r="AM94">
        <v>0.43185749650001526</v>
      </c>
      <c r="AN94">
        <v>0.25424110889434814</v>
      </c>
      <c r="AO94">
        <v>0.41079103946685791</v>
      </c>
    </row>
    <row r="95" spans="1:41">
      <c r="A95" s="12">
        <v>25</v>
      </c>
      <c r="B95" t="s">
        <v>48</v>
      </c>
      <c r="C95" s="16">
        <v>0</v>
      </c>
      <c r="D95">
        <v>0.50029170572464299</v>
      </c>
      <c r="F95" s="12">
        <v>40</v>
      </c>
      <c r="G95" t="s">
        <v>69</v>
      </c>
      <c r="H95" s="12">
        <v>4</v>
      </c>
      <c r="I95">
        <v>0.333721974808387</v>
      </c>
      <c r="K95" t="s">
        <v>133</v>
      </c>
      <c r="L95">
        <v>0.19840914011001587</v>
      </c>
      <c r="M95">
        <v>0.21828965842723846</v>
      </c>
      <c r="N95">
        <v>0.60664618015289307</v>
      </c>
      <c r="O95">
        <v>0.68515157699584961</v>
      </c>
      <c r="P95">
        <v>0.11361744999885559</v>
      </c>
      <c r="Q95">
        <v>0.75293922424316406</v>
      </c>
      <c r="R95">
        <v>0.4724317193031311</v>
      </c>
      <c r="S95">
        <v>0.22167126834392548</v>
      </c>
      <c r="T95">
        <v>5.8439783751964569E-2</v>
      </c>
      <c r="U95">
        <v>0.43518227338790894</v>
      </c>
      <c r="V95">
        <v>3.8135955110192299E-3</v>
      </c>
      <c r="W95">
        <v>1.322311582043767E-4</v>
      </c>
      <c r="X95">
        <v>0.42876207828521729</v>
      </c>
      <c r="Y95">
        <v>0.29587069153785706</v>
      </c>
      <c r="Z95">
        <v>6.4617820084095001E-2</v>
      </c>
      <c r="AA95">
        <v>0.81837499141693115</v>
      </c>
      <c r="AB95">
        <v>0.62512242794036865</v>
      </c>
      <c r="AD95">
        <v>0.80542200803756714</v>
      </c>
      <c r="AE95">
        <v>0.82537579536437988</v>
      </c>
      <c r="AF95">
        <v>0.28171712160110474</v>
      </c>
      <c r="AG95">
        <v>7.627896498888731E-3</v>
      </c>
      <c r="AH95">
        <v>0.27491310238838196</v>
      </c>
      <c r="AI95">
        <v>4.1376601904630661E-2</v>
      </c>
      <c r="AJ95">
        <v>0.16079579293727875</v>
      </c>
      <c r="AK95">
        <v>0.36631783843040466</v>
      </c>
      <c r="AL95">
        <v>0.81790661811828613</v>
      </c>
      <c r="AM95">
        <v>0.21822656691074371</v>
      </c>
      <c r="AN95">
        <v>0.1126633882522583</v>
      </c>
      <c r="AO95">
        <v>0.20425722002983093</v>
      </c>
    </row>
    <row r="96" spans="1:41">
      <c r="A96" s="12">
        <v>25</v>
      </c>
      <c r="B96" t="s">
        <v>48</v>
      </c>
      <c r="C96" s="16">
        <v>0</v>
      </c>
      <c r="D96">
        <v>0.38644619137977776</v>
      </c>
      <c r="F96" s="12">
        <v>40</v>
      </c>
      <c r="G96" t="s">
        <v>69</v>
      </c>
      <c r="H96" s="12">
        <v>4</v>
      </c>
      <c r="I96">
        <v>0.42868053445458199</v>
      </c>
      <c r="K96" t="s">
        <v>133</v>
      </c>
      <c r="L96">
        <v>0.28323191404342651</v>
      </c>
      <c r="M96">
        <v>0.30826526880264282</v>
      </c>
      <c r="N96">
        <v>0.76313138008117676</v>
      </c>
      <c r="O96">
        <v>0.84933936595916748</v>
      </c>
      <c r="P96">
        <v>0.17093655467033386</v>
      </c>
      <c r="Q96">
        <v>0.60038381814956665</v>
      </c>
      <c r="R96">
        <v>0.36276939511299133</v>
      </c>
      <c r="S96">
        <v>0.31172221899032593</v>
      </c>
      <c r="T96">
        <v>9.3416169285774231E-2</v>
      </c>
      <c r="U96">
        <v>0.56496536731719971</v>
      </c>
      <c r="V96">
        <v>7.7254804782569408E-3</v>
      </c>
      <c r="W96">
        <v>3.3102356246672571E-4</v>
      </c>
      <c r="X96">
        <v>0.55995339155197144</v>
      </c>
      <c r="Y96">
        <v>0.40220969915390015</v>
      </c>
      <c r="Z96">
        <v>0.10233500599861145</v>
      </c>
      <c r="AA96">
        <v>0.97642499208450317</v>
      </c>
      <c r="AB96">
        <v>0.78214681148529053</v>
      </c>
      <c r="AC96">
        <v>0.80542200803756714</v>
      </c>
      <c r="AE96">
        <v>0.95994532108306885</v>
      </c>
      <c r="AF96">
        <v>0.38588035106658936</v>
      </c>
      <c r="AG96">
        <v>1.4577495865523815E-2</v>
      </c>
      <c r="AH96">
        <v>0.37821638584136963</v>
      </c>
      <c r="AI96">
        <v>6.8216614425182343E-2</v>
      </c>
      <c r="AJ96">
        <v>0.23422782123088837</v>
      </c>
      <c r="AK96">
        <v>0.48690038919448853</v>
      </c>
      <c r="AL96">
        <v>0.65940898656845093</v>
      </c>
      <c r="AM96">
        <v>0.30782616138458252</v>
      </c>
      <c r="AN96">
        <v>0.16971689462661743</v>
      </c>
      <c r="AO96">
        <v>0.29053080081939697</v>
      </c>
    </row>
    <row r="97" spans="1:41">
      <c r="A97" s="12">
        <v>25</v>
      </c>
      <c r="B97" t="s">
        <v>48</v>
      </c>
      <c r="C97" s="16">
        <v>0</v>
      </c>
      <c r="D97">
        <v>0.97231971190527078</v>
      </c>
      <c r="F97" s="12">
        <v>40</v>
      </c>
      <c r="G97" t="s">
        <v>69</v>
      </c>
      <c r="H97" s="12">
        <v>4</v>
      </c>
      <c r="I97">
        <v>0.70277454726698785</v>
      </c>
      <c r="K97" t="s">
        <v>133</v>
      </c>
      <c r="L97">
        <v>0.26652553677558899</v>
      </c>
      <c r="M97">
        <v>0.29108622670173645</v>
      </c>
      <c r="N97">
        <v>0.74032598733901978</v>
      </c>
      <c r="O97">
        <v>0.82686179876327515</v>
      </c>
      <c r="P97">
        <v>0.15950773656368256</v>
      </c>
      <c r="Q97">
        <v>0.61699044704437256</v>
      </c>
      <c r="R97">
        <v>0.37148195505142212</v>
      </c>
      <c r="S97">
        <v>0.295419842004776</v>
      </c>
      <c r="T97">
        <v>8.6308985948562622E-2</v>
      </c>
      <c r="U97">
        <v>0.54713410139083862</v>
      </c>
      <c r="V97">
        <v>6.9337887689471245E-3</v>
      </c>
      <c r="W97">
        <v>2.8755009407177567E-4</v>
      </c>
      <c r="X97">
        <v>0.54008638858795166</v>
      </c>
      <c r="Y97">
        <v>0.3849169909954071</v>
      </c>
      <c r="Z97">
        <v>9.4748981297016144E-2</v>
      </c>
      <c r="AA97">
        <v>0.9796106219291687</v>
      </c>
      <c r="AB97">
        <v>0.76043319702148438</v>
      </c>
      <c r="AC97">
        <v>0.82537579536437988</v>
      </c>
      <c r="AD97">
        <v>0.95994532108306885</v>
      </c>
      <c r="AF97">
        <v>0.36802977323532104</v>
      </c>
      <c r="AG97">
        <v>1.3189109973609447E-2</v>
      </c>
      <c r="AH97">
        <v>0.35987040400505066</v>
      </c>
      <c r="AI97">
        <v>6.2750369310379028E-2</v>
      </c>
      <c r="AJ97">
        <v>0.21960034966468811</v>
      </c>
      <c r="AK97">
        <v>0.46766760945320129</v>
      </c>
      <c r="AL97">
        <v>0.67382484674453735</v>
      </c>
      <c r="AM97">
        <v>0.29108512401580811</v>
      </c>
      <c r="AN97">
        <v>0.15817162394523621</v>
      </c>
      <c r="AO97">
        <v>0.27375295758247375</v>
      </c>
    </row>
    <row r="98" spans="1:41">
      <c r="A98" s="12">
        <v>25</v>
      </c>
      <c r="B98" t="s">
        <v>48</v>
      </c>
      <c r="C98" s="16">
        <v>0</v>
      </c>
      <c r="D98">
        <v>0.74752736744321613</v>
      </c>
      <c r="F98" s="12">
        <v>40</v>
      </c>
      <c r="G98" t="s">
        <v>69</v>
      </c>
      <c r="H98" s="12">
        <v>4</v>
      </c>
      <c r="I98">
        <v>0.29640181976931207</v>
      </c>
      <c r="K98" t="s">
        <v>134</v>
      </c>
      <c r="L98">
        <v>0.81144332885742188</v>
      </c>
      <c r="M98">
        <v>0.85818982124328613</v>
      </c>
      <c r="N98">
        <v>0.54290890693664551</v>
      </c>
      <c r="O98">
        <v>0.47435355186462402</v>
      </c>
      <c r="P98">
        <v>0.58702200651168823</v>
      </c>
      <c r="Q98">
        <v>0.17922630906105042</v>
      </c>
      <c r="R98">
        <v>8.5030540823936462E-2</v>
      </c>
      <c r="S98">
        <v>0.85936951637268066</v>
      </c>
      <c r="T98">
        <v>0.39232826232910156</v>
      </c>
      <c r="U98">
        <v>0.73549842834472656</v>
      </c>
      <c r="V98">
        <v>7.0397712290287018E-2</v>
      </c>
      <c r="W98">
        <v>7.0935562252998352E-3</v>
      </c>
      <c r="X98">
        <v>0.7428404688835144</v>
      </c>
      <c r="Y98">
        <v>0.96418130397796631</v>
      </c>
      <c r="Z98">
        <v>0.41698518395423889</v>
      </c>
      <c r="AA98">
        <v>0.37622025609016418</v>
      </c>
      <c r="AB98">
        <v>0.52649354934692383</v>
      </c>
      <c r="AC98">
        <v>0.28171712160110474</v>
      </c>
      <c r="AD98">
        <v>0.38588035106658936</v>
      </c>
      <c r="AE98">
        <v>0.36802977323532104</v>
      </c>
      <c r="AG98">
        <v>0.10946594923734665</v>
      </c>
      <c r="AH98">
        <v>0.97997957468032837</v>
      </c>
      <c r="AI98">
        <v>0.31700637936592102</v>
      </c>
      <c r="AJ98">
        <v>0.72015464305877686</v>
      </c>
      <c r="AK98">
        <v>0.83463370800018311</v>
      </c>
      <c r="AL98">
        <v>0.20747941732406616</v>
      </c>
      <c r="AM98">
        <v>0.85409510135650635</v>
      </c>
      <c r="AN98">
        <v>0.58561074733734131</v>
      </c>
      <c r="AO98">
        <v>0.82577788829803467</v>
      </c>
    </row>
    <row r="99" spans="1:41">
      <c r="A99" s="12">
        <v>25</v>
      </c>
      <c r="B99" t="s">
        <v>48</v>
      </c>
      <c r="C99" s="16">
        <v>1</v>
      </c>
      <c r="D99">
        <v>0.56825043699348488</v>
      </c>
      <c r="F99" s="12">
        <v>40</v>
      </c>
      <c r="G99" t="s">
        <v>69</v>
      </c>
      <c r="H99" s="12">
        <v>4</v>
      </c>
      <c r="I99">
        <v>0.38084727516469535</v>
      </c>
      <c r="K99" t="s">
        <v>134</v>
      </c>
      <c r="L99">
        <v>0.15612152218818665</v>
      </c>
      <c r="M99">
        <v>0.14498588442802429</v>
      </c>
      <c r="N99">
        <v>3.0055509880185127E-2</v>
      </c>
      <c r="O99">
        <v>2.2411743178963661E-2</v>
      </c>
      <c r="P99">
        <v>0.25972205400466919</v>
      </c>
      <c r="Q99">
        <v>3.0693206936120987E-3</v>
      </c>
      <c r="R99">
        <v>7.178844534792006E-4</v>
      </c>
      <c r="S99">
        <v>0.14527149498462677</v>
      </c>
      <c r="T99">
        <v>0.39162233471870422</v>
      </c>
      <c r="U99">
        <v>5.7335209101438522E-2</v>
      </c>
      <c r="V99">
        <v>0.79773557186126709</v>
      </c>
      <c r="W99">
        <v>0.23506355285644531</v>
      </c>
      <c r="X99">
        <v>5.8954767882823944E-2</v>
      </c>
      <c r="Y99">
        <v>0.10282598435878754</v>
      </c>
      <c r="Z99">
        <v>0.38084760308265686</v>
      </c>
      <c r="AA99">
        <v>1.380606647580862E-2</v>
      </c>
      <c r="AB99">
        <v>2.7978274971246719E-2</v>
      </c>
      <c r="AC99">
        <v>7.627896498888731E-3</v>
      </c>
      <c r="AD99">
        <v>1.4577495865523815E-2</v>
      </c>
      <c r="AE99">
        <v>1.3189109973609447E-2</v>
      </c>
      <c r="AF99">
        <v>0.10946594923734665</v>
      </c>
      <c r="AH99">
        <v>0.11248256266117096</v>
      </c>
      <c r="AI99">
        <v>0.46371728181838989</v>
      </c>
      <c r="AJ99">
        <v>0.19151909649372101</v>
      </c>
      <c r="AK99">
        <v>7.5938798487186432E-2</v>
      </c>
      <c r="AL99">
        <v>4.1113379411399364E-3</v>
      </c>
      <c r="AM99">
        <v>0.14674703776836395</v>
      </c>
      <c r="AN99">
        <v>0.25382807850837708</v>
      </c>
      <c r="AO99">
        <v>0.15410777926445007</v>
      </c>
    </row>
    <row r="100" spans="1:41">
      <c r="A100" s="12">
        <v>25</v>
      </c>
      <c r="B100" t="s">
        <v>48</v>
      </c>
      <c r="C100" s="16">
        <v>1</v>
      </c>
      <c r="D100">
        <v>0.82659276207663301</v>
      </c>
      <c r="F100" s="12">
        <v>50</v>
      </c>
      <c r="G100" t="s">
        <v>48</v>
      </c>
      <c r="H100" s="12">
        <v>0</v>
      </c>
      <c r="I100">
        <v>0.87948462314055653</v>
      </c>
      <c r="K100" t="s">
        <v>134</v>
      </c>
      <c r="L100">
        <v>0.82611560821533203</v>
      </c>
      <c r="M100">
        <v>0.86847269535064697</v>
      </c>
      <c r="N100">
        <v>0.53502631187438965</v>
      </c>
      <c r="O100">
        <v>0.4657040536403656</v>
      </c>
      <c r="P100">
        <v>0.59678918123245239</v>
      </c>
      <c r="Q100">
        <v>0.17430712282657623</v>
      </c>
      <c r="R100">
        <v>8.2474075257778168E-2</v>
      </c>
      <c r="S100">
        <v>0.8689345121383667</v>
      </c>
      <c r="T100">
        <v>0.40111374855041504</v>
      </c>
      <c r="U100">
        <v>0.72577685117721558</v>
      </c>
      <c r="V100">
        <v>7.2486385703086853E-2</v>
      </c>
      <c r="W100">
        <v>7.3351259343326092E-3</v>
      </c>
      <c r="X100">
        <v>0.73335522413253784</v>
      </c>
      <c r="Y100">
        <v>0.94848167896270752</v>
      </c>
      <c r="Z100">
        <v>0.42577722668647766</v>
      </c>
      <c r="AA100">
        <v>0.36823320388793945</v>
      </c>
      <c r="AB100">
        <v>0.51768660545349121</v>
      </c>
      <c r="AC100">
        <v>0.27491310238838196</v>
      </c>
      <c r="AD100">
        <v>0.37821638584136963</v>
      </c>
      <c r="AE100">
        <v>0.35987040400505066</v>
      </c>
      <c r="AF100">
        <v>0.97997957468032837</v>
      </c>
      <c r="AG100">
        <v>0.11248256266117096</v>
      </c>
      <c r="AI100">
        <v>0.3247104287147522</v>
      </c>
      <c r="AJ100">
        <v>0.7338067889213562</v>
      </c>
      <c r="AK100">
        <v>0.82417887449264526</v>
      </c>
      <c r="AL100">
        <v>0.20207600295543671</v>
      </c>
      <c r="AM100">
        <v>0.86541342735290527</v>
      </c>
      <c r="AN100">
        <v>0.59590733051300049</v>
      </c>
      <c r="AO100">
        <v>0.83944666385650635</v>
      </c>
    </row>
    <row r="101" spans="1:41">
      <c r="A101" s="12">
        <v>25</v>
      </c>
      <c r="B101" t="s">
        <v>48</v>
      </c>
      <c r="C101" s="16">
        <v>1</v>
      </c>
      <c r="D101">
        <v>1.1590684660961159</v>
      </c>
      <c r="F101" s="12">
        <v>50</v>
      </c>
      <c r="G101" t="s">
        <v>48</v>
      </c>
      <c r="H101" s="12">
        <v>0</v>
      </c>
      <c r="I101">
        <v>0.52700764818355639</v>
      </c>
      <c r="K101" t="s">
        <v>134</v>
      </c>
      <c r="L101">
        <v>0.42265257239341736</v>
      </c>
      <c r="M101">
        <v>0.39618900418281555</v>
      </c>
      <c r="N101">
        <v>0.11886407434940338</v>
      </c>
      <c r="O101">
        <v>9.461665153503418E-2</v>
      </c>
      <c r="P101">
        <v>0.6159433126449585</v>
      </c>
      <c r="Q101">
        <v>2.0563606172800064E-2</v>
      </c>
      <c r="R101">
        <v>6.6097979433834553E-3</v>
      </c>
      <c r="S101">
        <v>0.39311879873275757</v>
      </c>
      <c r="T101">
        <v>0.85519218444824219</v>
      </c>
      <c r="U101">
        <v>0.19333428144454956</v>
      </c>
      <c r="V101">
        <v>0.35442054271697998</v>
      </c>
      <c r="W101">
        <v>6.8554393947124481E-2</v>
      </c>
      <c r="X101">
        <v>0.19817952811717987</v>
      </c>
      <c r="Y101">
        <v>0.30156812071800232</v>
      </c>
      <c r="Z101">
        <v>0.82199621200561523</v>
      </c>
      <c r="AA101">
        <v>6.5211504697799683E-2</v>
      </c>
      <c r="AB101">
        <v>0.11217572540044785</v>
      </c>
      <c r="AC101">
        <v>4.1376601904630661E-2</v>
      </c>
      <c r="AD101">
        <v>6.8216614425182343E-2</v>
      </c>
      <c r="AE101">
        <v>6.2750369310379028E-2</v>
      </c>
      <c r="AF101">
        <v>0.31700637936592102</v>
      </c>
      <c r="AG101">
        <v>0.46371728181838989</v>
      </c>
      <c r="AH101">
        <v>0.3247104287147522</v>
      </c>
      <c r="AJ101">
        <v>0.49261778593063354</v>
      </c>
      <c r="AK101">
        <v>0.24011652171611786</v>
      </c>
      <c r="AL101">
        <v>2.5804575532674789E-2</v>
      </c>
      <c r="AM101">
        <v>0.39769273996353149</v>
      </c>
      <c r="AN101">
        <v>0.61200624704360962</v>
      </c>
      <c r="AO101">
        <v>0.41620299220085144</v>
      </c>
    </row>
    <row r="102" spans="1:41">
      <c r="A102" s="12">
        <v>25</v>
      </c>
      <c r="B102" t="s">
        <v>48</v>
      </c>
      <c r="C102" s="16">
        <v>1</v>
      </c>
      <c r="D102">
        <v>0.52882849798016907</v>
      </c>
      <c r="F102" s="12">
        <v>50</v>
      </c>
      <c r="G102" t="s">
        <v>48</v>
      </c>
      <c r="H102" s="12">
        <v>0</v>
      </c>
      <c r="I102">
        <v>0.55874519706071857</v>
      </c>
      <c r="K102" t="s">
        <v>134</v>
      </c>
      <c r="L102">
        <v>0.88230353593826294</v>
      </c>
      <c r="M102">
        <v>0.84144526720046997</v>
      </c>
      <c r="N102">
        <v>0.35404714941978455</v>
      </c>
      <c r="O102">
        <v>0.29886901378631592</v>
      </c>
      <c r="P102">
        <v>0.82119309902191162</v>
      </c>
      <c r="Q102">
        <v>9.5082491636276245E-2</v>
      </c>
      <c r="R102">
        <v>4.0555499494075775E-2</v>
      </c>
      <c r="S102">
        <v>0.83715987205505371</v>
      </c>
      <c r="T102">
        <v>0.58931201696395874</v>
      </c>
      <c r="U102">
        <v>0.50663167238235474</v>
      </c>
      <c r="V102">
        <v>0.13041535019874573</v>
      </c>
      <c r="W102">
        <v>1.6388742253184319E-2</v>
      </c>
      <c r="X102">
        <v>0.51487153768539429</v>
      </c>
      <c r="Y102">
        <v>0.69452834129333496</v>
      </c>
      <c r="Z102">
        <v>0.61568284034729004</v>
      </c>
      <c r="AA102">
        <v>0.22626638412475586</v>
      </c>
      <c r="AB102">
        <v>0.33915477991104126</v>
      </c>
      <c r="AC102">
        <v>0.16079579293727875</v>
      </c>
      <c r="AD102">
        <v>0.23422782123088837</v>
      </c>
      <c r="AE102">
        <v>0.21960034966468811</v>
      </c>
      <c r="AF102">
        <v>0.72015464305877686</v>
      </c>
      <c r="AG102">
        <v>0.19151909649372101</v>
      </c>
      <c r="AH102">
        <v>0.7338067889213562</v>
      </c>
      <c r="AI102">
        <v>0.49261778593063354</v>
      </c>
      <c r="AK102">
        <v>0.59207832813262939</v>
      </c>
      <c r="AL102">
        <v>0.11283454298973083</v>
      </c>
      <c r="AM102">
        <v>0.84558278322219849</v>
      </c>
      <c r="AN102">
        <v>0.82622295618057251</v>
      </c>
      <c r="AO102">
        <v>0.87227177619934082</v>
      </c>
    </row>
    <row r="103" spans="1:41">
      <c r="A103" s="12">
        <v>25</v>
      </c>
      <c r="B103" t="s">
        <v>48</v>
      </c>
      <c r="C103" s="16">
        <v>1</v>
      </c>
      <c r="D103">
        <v>0.31320092981526043</v>
      </c>
      <c r="F103" s="12">
        <v>50</v>
      </c>
      <c r="G103" t="s">
        <v>48</v>
      </c>
      <c r="H103" s="12">
        <v>0</v>
      </c>
      <c r="I103">
        <v>0.68772520877978882</v>
      </c>
      <c r="K103" t="s">
        <v>135</v>
      </c>
      <c r="L103">
        <v>0.67600828409194946</v>
      </c>
      <c r="M103">
        <v>0.71863025426864624</v>
      </c>
      <c r="N103">
        <v>0.66242563724517822</v>
      </c>
      <c r="O103">
        <v>0.58777344226837158</v>
      </c>
      <c r="P103">
        <v>0.47176992893218994</v>
      </c>
      <c r="Q103">
        <v>0.24193167686462402</v>
      </c>
      <c r="R103">
        <v>0.12142594903707504</v>
      </c>
      <c r="S103">
        <v>0.71880626678466797</v>
      </c>
      <c r="T103">
        <v>0.3029172420501709</v>
      </c>
      <c r="U103">
        <v>0.87805402278900146</v>
      </c>
      <c r="V103">
        <v>4.713522270321846E-2</v>
      </c>
      <c r="W103">
        <v>4.017926286906004E-3</v>
      </c>
      <c r="X103">
        <v>0.88649451732635498</v>
      </c>
      <c r="Y103">
        <v>0.85797643661499023</v>
      </c>
      <c r="Z103">
        <v>0.3239726722240448</v>
      </c>
      <c r="AA103">
        <v>0.47659865021705627</v>
      </c>
      <c r="AB103">
        <v>0.6455916166305542</v>
      </c>
      <c r="AC103">
        <v>0.36631783843040466</v>
      </c>
      <c r="AD103">
        <v>0.48690038919448853</v>
      </c>
      <c r="AE103">
        <v>0.46766760945320129</v>
      </c>
      <c r="AF103">
        <v>0.83463370800018311</v>
      </c>
      <c r="AG103">
        <v>7.5938798487186432E-2</v>
      </c>
      <c r="AH103">
        <v>0.82417887449264526</v>
      </c>
      <c r="AI103">
        <v>0.24011652171611786</v>
      </c>
      <c r="AJ103">
        <v>0.59207832813262939</v>
      </c>
      <c r="AL103">
        <v>0.2766444981098175</v>
      </c>
      <c r="AM103">
        <v>0.71411114931106567</v>
      </c>
      <c r="AN103">
        <v>0.46941414475440979</v>
      </c>
      <c r="AO103">
        <v>0.68896323442459106</v>
      </c>
    </row>
    <row r="104" spans="1:41">
      <c r="A104" s="12">
        <v>25</v>
      </c>
      <c r="B104" t="s">
        <v>48</v>
      </c>
      <c r="C104" s="16">
        <v>2</v>
      </c>
      <c r="D104">
        <v>0.41323837452869722</v>
      </c>
      <c r="F104" s="12">
        <v>50</v>
      </c>
      <c r="G104" t="s">
        <v>48</v>
      </c>
      <c r="H104" s="12">
        <v>0</v>
      </c>
      <c r="I104">
        <v>0.54099118284052095</v>
      </c>
      <c r="K104" t="s">
        <v>135</v>
      </c>
      <c r="L104">
        <v>0.14184653759002686</v>
      </c>
      <c r="M104">
        <v>0.15724039077758789</v>
      </c>
      <c r="N104">
        <v>0.48229771852493286</v>
      </c>
      <c r="O104">
        <v>0.55163037776947021</v>
      </c>
      <c r="P104">
        <v>7.7315181493759155E-2</v>
      </c>
      <c r="Q104">
        <v>0.91468536853790283</v>
      </c>
      <c r="R104">
        <v>0.59443694353103638</v>
      </c>
      <c r="S104">
        <v>0.15971100330352783</v>
      </c>
      <c r="T104">
        <v>3.7555865943431854E-2</v>
      </c>
      <c r="U104">
        <v>0.33424043655395508</v>
      </c>
      <c r="V104">
        <v>1.948552904650569E-3</v>
      </c>
      <c r="W104">
        <v>5.8766487200045958E-5</v>
      </c>
      <c r="X104">
        <v>0.32896795868873596</v>
      </c>
      <c r="Y104">
        <v>0.21883019804954529</v>
      </c>
      <c r="Z104">
        <v>4.1862525045871735E-2</v>
      </c>
      <c r="AA104">
        <v>0.66952157020568848</v>
      </c>
      <c r="AB104">
        <v>0.49866113066673279</v>
      </c>
      <c r="AC104">
        <v>0.81790661811828613</v>
      </c>
      <c r="AD104">
        <v>0.65940898656845093</v>
      </c>
      <c r="AE104">
        <v>0.67382484674453735</v>
      </c>
      <c r="AF104">
        <v>0.20747941732406616</v>
      </c>
      <c r="AG104">
        <v>4.1113379411399364E-3</v>
      </c>
      <c r="AH104">
        <v>0.20207600295543671</v>
      </c>
      <c r="AI104">
        <v>2.5804575532674789E-2</v>
      </c>
      <c r="AJ104">
        <v>0.11283454298973083</v>
      </c>
      <c r="AK104">
        <v>0.2766444981098175</v>
      </c>
      <c r="AM104">
        <v>0.15709418058395386</v>
      </c>
      <c r="AN104">
        <v>7.6674655079841614E-2</v>
      </c>
      <c r="AO104">
        <v>0.14631739258766174</v>
      </c>
    </row>
    <row r="105" spans="1:41">
      <c r="A105" s="12">
        <v>25</v>
      </c>
      <c r="B105" t="s">
        <v>48</v>
      </c>
      <c r="C105" s="16">
        <v>2</v>
      </c>
      <c r="D105">
        <v>0.53311241132915654</v>
      </c>
      <c r="F105" s="12">
        <v>50</v>
      </c>
      <c r="G105" t="s">
        <v>48</v>
      </c>
      <c r="H105" s="12">
        <v>1</v>
      </c>
      <c r="I105">
        <v>1.0980892912059259</v>
      </c>
      <c r="K105" t="s">
        <v>135</v>
      </c>
      <c r="L105">
        <v>0.94461071491241455</v>
      </c>
      <c r="M105">
        <v>0.99621313810348511</v>
      </c>
      <c r="N105">
        <v>0.44811621308326721</v>
      </c>
      <c r="O105">
        <v>0.38501453399658203</v>
      </c>
      <c r="P105">
        <v>0.69827252626419067</v>
      </c>
      <c r="Q105">
        <v>0.13411533832550049</v>
      </c>
      <c r="R105">
        <v>6.0539539903402328E-2</v>
      </c>
      <c r="S105">
        <v>0.98657006025314331</v>
      </c>
      <c r="T105">
        <v>0.48394376039505005</v>
      </c>
      <c r="U105">
        <v>0.62209522724151611</v>
      </c>
      <c r="V105">
        <v>9.7074665129184723E-2</v>
      </c>
      <c r="W105">
        <v>1.1062284000217915E-2</v>
      </c>
      <c r="X105">
        <v>0.6298794150352478</v>
      </c>
      <c r="Y105">
        <v>0.82886344194412231</v>
      </c>
      <c r="Z105">
        <v>0.51082044839859009</v>
      </c>
      <c r="AA105">
        <v>0.29871886968612671</v>
      </c>
      <c r="AB105">
        <v>0.43185749650001526</v>
      </c>
      <c r="AC105">
        <v>0.21822656691074371</v>
      </c>
      <c r="AD105">
        <v>0.30782616138458252</v>
      </c>
      <c r="AE105">
        <v>0.29108512401580811</v>
      </c>
      <c r="AF105">
        <v>0.85409510135650635</v>
      </c>
      <c r="AG105">
        <v>0.14674703776836395</v>
      </c>
      <c r="AH105">
        <v>0.86541342735290527</v>
      </c>
      <c r="AI105">
        <v>0.39769273996353149</v>
      </c>
      <c r="AJ105">
        <v>0.84558278322219849</v>
      </c>
      <c r="AK105">
        <v>0.71411114931106567</v>
      </c>
      <c r="AL105">
        <v>0.15709418058395386</v>
      </c>
      <c r="AN105">
        <v>0.69854038953781128</v>
      </c>
      <c r="AO105">
        <v>0.95886468887329102</v>
      </c>
    </row>
    <row r="106" spans="1:41">
      <c r="A106" s="12">
        <v>25</v>
      </c>
      <c r="B106" t="s">
        <v>48</v>
      </c>
      <c r="C106" s="16">
        <v>2</v>
      </c>
      <c r="D106">
        <v>0.56800361736721106</v>
      </c>
      <c r="F106" s="12">
        <v>50</v>
      </c>
      <c r="G106" t="s">
        <v>48</v>
      </c>
      <c r="H106" s="12">
        <v>1</v>
      </c>
      <c r="I106">
        <v>1.1483701903666403</v>
      </c>
      <c r="K106" t="s">
        <v>135</v>
      </c>
      <c r="L106">
        <v>0.73144340515136719</v>
      </c>
      <c r="M106">
        <v>0.69533294439315796</v>
      </c>
      <c r="N106">
        <v>0.26662725210189819</v>
      </c>
      <c r="O106">
        <v>0.22136412560939789</v>
      </c>
      <c r="P106">
        <v>0.99248707294464111</v>
      </c>
      <c r="Q106">
        <v>6.367240846157074E-2</v>
      </c>
      <c r="R106">
        <v>2.5249429047107697E-2</v>
      </c>
      <c r="S106">
        <v>0.69254535436630249</v>
      </c>
      <c r="T106">
        <v>0.72047334909439087</v>
      </c>
      <c r="U106">
        <v>0.39490556716918945</v>
      </c>
      <c r="V106">
        <v>0.17875228822231293</v>
      </c>
      <c r="W106">
        <v>2.5573670864105225E-2</v>
      </c>
      <c r="X106">
        <v>0.40223774313926697</v>
      </c>
      <c r="Y106">
        <v>0.56248205900192261</v>
      </c>
      <c r="Z106">
        <v>0.74549591541290283</v>
      </c>
      <c r="AA106">
        <v>0.16340862214565277</v>
      </c>
      <c r="AB106">
        <v>0.25424110889434814</v>
      </c>
      <c r="AC106">
        <v>0.1126633882522583</v>
      </c>
      <c r="AD106">
        <v>0.16971689462661743</v>
      </c>
      <c r="AE106">
        <v>0.15817162394523621</v>
      </c>
      <c r="AF106">
        <v>0.58561074733734131</v>
      </c>
      <c r="AG106">
        <v>0.25382807850837708</v>
      </c>
      <c r="AH106">
        <v>0.59590733051300049</v>
      </c>
      <c r="AI106">
        <v>0.61200624704360962</v>
      </c>
      <c r="AJ106">
        <v>0.82622295618057251</v>
      </c>
      <c r="AK106">
        <v>0.46941414475440979</v>
      </c>
      <c r="AL106">
        <v>7.6674655079841614E-2</v>
      </c>
      <c r="AM106">
        <v>0.69854038953781128</v>
      </c>
      <c r="AO106">
        <v>0.7226753830909729</v>
      </c>
    </row>
    <row r="107" spans="1:41">
      <c r="A107" s="12">
        <v>25</v>
      </c>
      <c r="B107" t="s">
        <v>48</v>
      </c>
      <c r="C107" s="16">
        <v>2</v>
      </c>
      <c r="D107">
        <v>0.36001459518629136</v>
      </c>
      <c r="F107" s="12">
        <v>50</v>
      </c>
      <c r="G107" t="s">
        <v>48</v>
      </c>
      <c r="H107" s="12">
        <v>1</v>
      </c>
      <c r="I107">
        <v>0.6682127387549055</v>
      </c>
      <c r="K107" t="s">
        <v>135</v>
      </c>
      <c r="L107">
        <v>0.98041296005249023</v>
      </c>
      <c r="M107">
        <v>0.95862478017807007</v>
      </c>
      <c r="N107">
        <v>0.42721134424209595</v>
      </c>
      <c r="O107">
        <v>0.36507967114448547</v>
      </c>
      <c r="P107">
        <v>0.72114771604537964</v>
      </c>
      <c r="Q107">
        <v>0.12453427910804749</v>
      </c>
      <c r="R107">
        <v>5.5712003260850906E-2</v>
      </c>
      <c r="S107">
        <v>0.94985067844390869</v>
      </c>
      <c r="T107">
        <v>0.50460416078567505</v>
      </c>
      <c r="U107">
        <v>0.59650719165802002</v>
      </c>
      <c r="V107">
        <v>0.10246085375547409</v>
      </c>
      <c r="W107">
        <v>1.1728052049875259E-2</v>
      </c>
      <c r="X107">
        <v>0.60713833570480347</v>
      </c>
      <c r="Y107">
        <v>0.79843950271606445</v>
      </c>
      <c r="Z107">
        <v>0.53068852424621582</v>
      </c>
      <c r="AA107">
        <v>0.28142201900482178</v>
      </c>
      <c r="AB107">
        <v>0.41079103946685791</v>
      </c>
      <c r="AC107">
        <v>0.20425722002983093</v>
      </c>
      <c r="AD107">
        <v>0.29053080081939697</v>
      </c>
      <c r="AE107">
        <v>0.27375295758247375</v>
      </c>
      <c r="AF107">
        <v>0.82577788829803467</v>
      </c>
      <c r="AG107">
        <v>0.15410777926445007</v>
      </c>
      <c r="AH107">
        <v>0.83944666385650635</v>
      </c>
      <c r="AI107">
        <v>0.41620299220085144</v>
      </c>
      <c r="AJ107">
        <v>0.87227177619934082</v>
      </c>
      <c r="AK107">
        <v>0.68896323442459106</v>
      </c>
      <c r="AL107">
        <v>0.14631739258766174</v>
      </c>
      <c r="AM107">
        <v>0.95886468887329102</v>
      </c>
      <c r="AN107">
        <v>0.7226753830909729</v>
      </c>
    </row>
    <row r="108" spans="1:41">
      <c r="A108" s="12">
        <v>25</v>
      </c>
      <c r="B108" t="s">
        <v>48</v>
      </c>
      <c r="C108" s="16">
        <v>2</v>
      </c>
      <c r="D108">
        <v>0.64186965108624094</v>
      </c>
      <c r="F108" s="12">
        <v>50</v>
      </c>
      <c r="G108" t="s">
        <v>48</v>
      </c>
      <c r="H108" s="12">
        <v>1</v>
      </c>
      <c r="I108">
        <v>1.0243102977328598</v>
      </c>
    </row>
    <row r="109" spans="1:41">
      <c r="A109" s="12">
        <v>25</v>
      </c>
      <c r="B109" t="s">
        <v>48</v>
      </c>
      <c r="C109" s="16">
        <v>3</v>
      </c>
      <c r="D109">
        <v>0.50372852953498126</v>
      </c>
      <c r="F109" s="12">
        <v>50</v>
      </c>
      <c r="G109" t="s">
        <v>48</v>
      </c>
      <c r="H109" s="12">
        <v>1</v>
      </c>
      <c r="I109">
        <v>1.1331222769018587</v>
      </c>
    </row>
    <row r="110" spans="1:41">
      <c r="A110" s="12">
        <v>25</v>
      </c>
      <c r="B110" t="s">
        <v>48</v>
      </c>
      <c r="C110" s="16">
        <v>3</v>
      </c>
      <c r="D110">
        <v>0.22070219668946703</v>
      </c>
      <c r="F110" s="12">
        <v>50</v>
      </c>
      <c r="G110" t="s">
        <v>48</v>
      </c>
      <c r="H110" s="12">
        <v>2</v>
      </c>
      <c r="I110">
        <v>0.8857271398042964</v>
      </c>
    </row>
    <row r="111" spans="1:41">
      <c r="A111" s="12">
        <v>25</v>
      </c>
      <c r="B111" t="s">
        <v>48</v>
      </c>
      <c r="C111" s="16">
        <v>3</v>
      </c>
      <c r="D111">
        <v>0.45180900088243947</v>
      </c>
      <c r="F111" s="12">
        <v>50</v>
      </c>
      <c r="G111" t="s">
        <v>48</v>
      </c>
      <c r="H111" s="12">
        <v>2</v>
      </c>
      <c r="I111">
        <v>0.70745697896749515</v>
      </c>
      <c r="K111" t="s">
        <v>159</v>
      </c>
      <c r="O111" t="s">
        <v>160</v>
      </c>
    </row>
    <row r="112" spans="1:41">
      <c r="A112" s="12">
        <v>25</v>
      </c>
      <c r="B112" t="s">
        <v>48</v>
      </c>
      <c r="C112" s="16">
        <v>3</v>
      </c>
      <c r="D112">
        <v>0.72639225181598066</v>
      </c>
      <c r="F112" s="12">
        <v>50</v>
      </c>
      <c r="G112" t="s">
        <v>48</v>
      </c>
      <c r="H112" s="12">
        <v>2</v>
      </c>
      <c r="I112">
        <v>0.38390588693111027</v>
      </c>
      <c r="K112" t="s">
        <v>62</v>
      </c>
      <c r="O112" t="s">
        <v>62</v>
      </c>
    </row>
    <row r="113" spans="1:26">
      <c r="A113" s="12">
        <v>25</v>
      </c>
      <c r="B113" t="s">
        <v>48</v>
      </c>
      <c r="C113" s="16">
        <v>3</v>
      </c>
      <c r="D113">
        <v>0.47347971446643189</v>
      </c>
      <c r="F113" s="12">
        <v>50</v>
      </c>
      <c r="G113" t="s">
        <v>48</v>
      </c>
      <c r="H113" s="12">
        <v>2</v>
      </c>
      <c r="I113">
        <v>0.68566854906843344</v>
      </c>
      <c r="L113" t="s">
        <v>47</v>
      </c>
      <c r="M113" t="s">
        <v>47</v>
      </c>
      <c r="P113" t="s">
        <v>47</v>
      </c>
      <c r="Q113" t="s">
        <v>47</v>
      </c>
    </row>
    <row r="114" spans="1:26">
      <c r="A114" s="12">
        <v>25</v>
      </c>
      <c r="B114" t="s">
        <v>48</v>
      </c>
      <c r="C114" s="16">
        <v>4</v>
      </c>
      <c r="D114">
        <v>0.73485293662821283</v>
      </c>
      <c r="F114" s="12">
        <v>50</v>
      </c>
      <c r="G114" t="s">
        <v>48</v>
      </c>
      <c r="H114" s="12">
        <v>2</v>
      </c>
      <c r="I114">
        <v>0.55519919958014807</v>
      </c>
      <c r="L114" t="s">
        <v>163</v>
      </c>
      <c r="M114" t="s">
        <v>64</v>
      </c>
      <c r="P114" t="s">
        <v>163</v>
      </c>
      <c r="Q114" t="s">
        <v>64</v>
      </c>
      <c r="R114" t="s">
        <v>65</v>
      </c>
      <c r="X114" t="s">
        <v>195</v>
      </c>
      <c r="Y114" t="s">
        <v>196</v>
      </c>
      <c r="Z114" t="s">
        <v>197</v>
      </c>
    </row>
    <row r="115" spans="1:26">
      <c r="A115" s="12">
        <v>25</v>
      </c>
      <c r="B115" t="s">
        <v>48</v>
      </c>
      <c r="C115" s="16">
        <v>4</v>
      </c>
      <c r="D115">
        <v>0.46700683213698874</v>
      </c>
      <c r="F115" s="12">
        <v>50</v>
      </c>
      <c r="G115" t="s">
        <v>48</v>
      </c>
      <c r="H115" s="12">
        <v>3</v>
      </c>
      <c r="I115">
        <v>1.0679338657068944</v>
      </c>
      <c r="K115" t="s">
        <v>66</v>
      </c>
      <c r="L115">
        <v>0.69378584623336792</v>
      </c>
      <c r="M115">
        <v>5</v>
      </c>
      <c r="O115" t="s">
        <v>66</v>
      </c>
      <c r="P115">
        <v>0.24534611403942108</v>
      </c>
      <c r="Q115">
        <v>5</v>
      </c>
      <c r="R115">
        <f>+P115/SQRT(115)</f>
        <v>2.2878643102483651E-2</v>
      </c>
      <c r="U115" t="s">
        <v>48</v>
      </c>
      <c r="V115">
        <v>25</v>
      </c>
      <c r="W115">
        <v>0</v>
      </c>
      <c r="X115">
        <f>Z115+R115</f>
        <v>0.71666448933585158</v>
      </c>
      <c r="Y115">
        <f t="shared" ref="Y115:Y119" si="1">+Z115-R115</f>
        <v>0.67090720313088426</v>
      </c>
      <c r="Z115">
        <v>0.69378584623336792</v>
      </c>
    </row>
    <row r="116" spans="1:26">
      <c r="A116" s="12">
        <v>25</v>
      </c>
      <c r="B116" t="s">
        <v>48</v>
      </c>
      <c r="C116" s="16">
        <v>4</v>
      </c>
      <c r="D116">
        <v>0.94600469524389175</v>
      </c>
      <c r="F116" s="12">
        <v>50</v>
      </c>
      <c r="G116" t="s">
        <v>48</v>
      </c>
      <c r="H116" s="12">
        <v>3</v>
      </c>
      <c r="I116">
        <v>0.76619145861296001</v>
      </c>
      <c r="K116" t="s">
        <v>66</v>
      </c>
      <c r="L116">
        <v>0.67918819189071655</v>
      </c>
      <c r="M116">
        <v>5</v>
      </c>
      <c r="O116" t="s">
        <v>66</v>
      </c>
      <c r="P116">
        <v>0.32437443733215332</v>
      </c>
      <c r="Q116">
        <v>5</v>
      </c>
      <c r="R116">
        <f t="shared" ref="R116:R131" si="2">+P116/SQRT(115)</f>
        <v>3.0248072248247933E-2</v>
      </c>
      <c r="U116" t="s">
        <v>48</v>
      </c>
      <c r="V116">
        <v>25</v>
      </c>
      <c r="W116">
        <v>1</v>
      </c>
      <c r="X116">
        <f t="shared" ref="X116:X131" si="3">Z116+R116</f>
        <v>0.70943626413896443</v>
      </c>
      <c r="Y116">
        <f t="shared" si="1"/>
        <v>0.64894011964246867</v>
      </c>
      <c r="Z116">
        <v>0.67918819189071655</v>
      </c>
    </row>
    <row r="117" spans="1:26">
      <c r="A117" s="12">
        <v>25</v>
      </c>
      <c r="B117" t="s">
        <v>48</v>
      </c>
      <c r="C117" s="16">
        <v>4</v>
      </c>
      <c r="D117">
        <v>1.350828437752841</v>
      </c>
      <c r="F117" s="12">
        <v>50</v>
      </c>
      <c r="G117" t="s">
        <v>48</v>
      </c>
      <c r="H117" s="12">
        <v>3</v>
      </c>
      <c r="I117">
        <v>0.76062264365818133</v>
      </c>
      <c r="K117" t="s">
        <v>66</v>
      </c>
      <c r="L117">
        <v>0.50324773788452148</v>
      </c>
      <c r="M117">
        <v>5</v>
      </c>
      <c r="O117" t="s">
        <v>66</v>
      </c>
      <c r="P117">
        <v>0.11502029746770859</v>
      </c>
      <c r="Q117">
        <v>5</v>
      </c>
      <c r="R117">
        <f t="shared" si="2"/>
        <v>1.0725698043386946E-2</v>
      </c>
      <c r="U117" t="s">
        <v>48</v>
      </c>
      <c r="V117">
        <v>25</v>
      </c>
      <c r="W117">
        <v>2</v>
      </c>
      <c r="X117">
        <f t="shared" si="3"/>
        <v>0.51397343592790845</v>
      </c>
      <c r="Y117">
        <f t="shared" si="1"/>
        <v>0.49252203984113452</v>
      </c>
      <c r="Z117">
        <v>0.50324773788452148</v>
      </c>
    </row>
    <row r="118" spans="1:26">
      <c r="A118" s="12">
        <v>25</v>
      </c>
      <c r="B118" t="s">
        <v>48</v>
      </c>
      <c r="C118" s="16">
        <v>4</v>
      </c>
      <c r="D118">
        <v>0.32660130516809455</v>
      </c>
      <c r="F118" s="12">
        <v>50</v>
      </c>
      <c r="G118" t="s">
        <v>48</v>
      </c>
      <c r="H118" s="12">
        <v>3</v>
      </c>
      <c r="I118">
        <v>0.93078962519635777</v>
      </c>
      <c r="K118" t="s">
        <v>66</v>
      </c>
      <c r="L118">
        <v>0.47522234916687012</v>
      </c>
      <c r="M118">
        <v>5</v>
      </c>
      <c r="O118" t="s">
        <v>66</v>
      </c>
      <c r="P118">
        <v>0.17974331974983215</v>
      </c>
      <c r="Q118">
        <v>5</v>
      </c>
      <c r="R118">
        <f t="shared" si="2"/>
        <v>1.6761150991579463E-2</v>
      </c>
      <c r="U118" t="s">
        <v>48</v>
      </c>
      <c r="V118">
        <v>25</v>
      </c>
      <c r="W118">
        <v>3</v>
      </c>
      <c r="X118">
        <f t="shared" si="3"/>
        <v>0.4919835001584496</v>
      </c>
      <c r="Y118">
        <f t="shared" si="1"/>
        <v>0.45846119817529063</v>
      </c>
      <c r="Z118">
        <v>0.47522234916687012</v>
      </c>
    </row>
    <row r="119" spans="1:26">
      <c r="A119" s="12">
        <v>25</v>
      </c>
      <c r="B119" t="s">
        <v>48</v>
      </c>
      <c r="C119" s="16">
        <v>5</v>
      </c>
      <c r="D119">
        <v>0.36081968820472599</v>
      </c>
      <c r="F119" s="12">
        <v>50</v>
      </c>
      <c r="G119" t="s">
        <v>48</v>
      </c>
      <c r="H119" s="12">
        <v>3</v>
      </c>
      <c r="I119">
        <v>0.84799081726918124</v>
      </c>
      <c r="K119" t="s">
        <v>66</v>
      </c>
      <c r="L119">
        <v>0.76505881547927856</v>
      </c>
      <c r="M119">
        <v>5</v>
      </c>
      <c r="O119" t="s">
        <v>66</v>
      </c>
      <c r="P119">
        <v>0.40554279088973999</v>
      </c>
      <c r="Q119">
        <v>5</v>
      </c>
      <c r="R119">
        <f t="shared" si="2"/>
        <v>3.781706024518787E-2</v>
      </c>
      <c r="U119" t="s">
        <v>48</v>
      </c>
      <c r="V119">
        <v>25</v>
      </c>
      <c r="W119">
        <v>4</v>
      </c>
      <c r="X119">
        <f t="shared" si="3"/>
        <v>0.80287587572446639</v>
      </c>
      <c r="Y119">
        <f t="shared" si="1"/>
        <v>0.72724175523409074</v>
      </c>
      <c r="Z119">
        <v>0.76505881547927856</v>
      </c>
    </row>
    <row r="120" spans="1:26">
      <c r="A120" s="12">
        <v>25</v>
      </c>
      <c r="B120" t="s">
        <v>48</v>
      </c>
      <c r="C120" s="16">
        <v>5</v>
      </c>
      <c r="D120">
        <v>0.75147934227867352</v>
      </c>
      <c r="F120" s="12">
        <v>50</v>
      </c>
      <c r="G120" t="s">
        <v>48</v>
      </c>
      <c r="H120" s="12">
        <v>4</v>
      </c>
      <c r="I120">
        <v>0.72676307338172241</v>
      </c>
      <c r="K120" t="s">
        <v>67</v>
      </c>
      <c r="L120">
        <v>0.3221556544303894</v>
      </c>
      <c r="M120">
        <v>5</v>
      </c>
      <c r="O120" t="s">
        <v>67</v>
      </c>
      <c r="P120">
        <v>0.14409467577934265</v>
      </c>
      <c r="Q120">
        <v>5</v>
      </c>
      <c r="R120">
        <f t="shared" si="2"/>
        <v>1.343689780060661E-2</v>
      </c>
      <c r="U120" t="s">
        <v>48</v>
      </c>
      <c r="V120">
        <v>40</v>
      </c>
      <c r="W120">
        <v>0</v>
      </c>
      <c r="X120">
        <f t="shared" si="3"/>
        <v>1.0766868434411705</v>
      </c>
      <c r="Y120">
        <f t="shared" ref="Y120:Y135" si="4">+Z120-R120</f>
        <v>1.0498130478399574</v>
      </c>
      <c r="Z120">
        <v>1.063249945640564</v>
      </c>
    </row>
    <row r="121" spans="1:26">
      <c r="A121" s="12">
        <v>25</v>
      </c>
      <c r="B121" t="s">
        <v>48</v>
      </c>
      <c r="C121" s="16">
        <v>5</v>
      </c>
      <c r="D121">
        <v>1.0667538598301778</v>
      </c>
      <c r="F121" s="12">
        <v>50</v>
      </c>
      <c r="G121" t="s">
        <v>48</v>
      </c>
      <c r="H121" s="12">
        <v>4</v>
      </c>
      <c r="I121">
        <v>0.39588503315568935</v>
      </c>
      <c r="K121" t="s">
        <v>67</v>
      </c>
      <c r="L121">
        <v>0.23395772278308868</v>
      </c>
      <c r="M121">
        <v>4</v>
      </c>
      <c r="O121" t="s">
        <v>67</v>
      </c>
      <c r="P121">
        <v>4.7142732888460159E-2</v>
      </c>
      <c r="Q121">
        <v>4</v>
      </c>
      <c r="R121">
        <f t="shared" si="2"/>
        <v>4.3960825092077879E-3</v>
      </c>
      <c r="U121" t="s">
        <v>48</v>
      </c>
      <c r="V121">
        <v>40</v>
      </c>
      <c r="W121">
        <v>1</v>
      </c>
      <c r="X121">
        <f t="shared" si="3"/>
        <v>1.2601623550540686</v>
      </c>
      <c r="Y121">
        <f t="shared" si="4"/>
        <v>1.2513701900356531</v>
      </c>
      <c r="Z121">
        <v>1.2557662725448608</v>
      </c>
    </row>
    <row r="122" spans="1:26">
      <c r="A122" s="12">
        <v>25</v>
      </c>
      <c r="B122" t="s">
        <v>48</v>
      </c>
      <c r="C122" s="16">
        <v>5</v>
      </c>
      <c r="D122">
        <v>0.78254064863924888</v>
      </c>
      <c r="F122" s="12">
        <v>50</v>
      </c>
      <c r="G122" t="s">
        <v>48</v>
      </c>
      <c r="H122" s="12">
        <v>4</v>
      </c>
      <c r="I122">
        <v>0.81239717195073147</v>
      </c>
      <c r="K122" t="s">
        <v>67</v>
      </c>
      <c r="L122">
        <v>0.67503470182418823</v>
      </c>
      <c r="M122">
        <v>5</v>
      </c>
      <c r="O122" t="s">
        <v>67</v>
      </c>
      <c r="P122">
        <v>0.45553496479988098</v>
      </c>
      <c r="Q122">
        <v>5</v>
      </c>
      <c r="R122">
        <f t="shared" si="2"/>
        <v>4.2478854499747115E-2</v>
      </c>
      <c r="U122" t="s">
        <v>48</v>
      </c>
      <c r="V122">
        <v>40</v>
      </c>
      <c r="W122">
        <v>2</v>
      </c>
      <c r="X122">
        <f t="shared" si="3"/>
        <v>0.61139702304451637</v>
      </c>
      <c r="Y122">
        <f t="shared" si="4"/>
        <v>0.5264393140450222</v>
      </c>
      <c r="Z122">
        <v>0.56891816854476929</v>
      </c>
    </row>
    <row r="123" spans="1:26">
      <c r="A123" s="12">
        <v>25</v>
      </c>
      <c r="B123" t="s">
        <v>69</v>
      </c>
      <c r="C123" s="16">
        <v>0</v>
      </c>
      <c r="D123">
        <v>0.1804847304188392</v>
      </c>
      <c r="F123" s="12">
        <v>50</v>
      </c>
      <c r="G123" t="s">
        <v>48</v>
      </c>
      <c r="H123" s="12">
        <v>4</v>
      </c>
      <c r="I123">
        <v>0.49539370763080137</v>
      </c>
      <c r="K123" t="s">
        <v>67</v>
      </c>
      <c r="L123">
        <v>0.83993113040924072</v>
      </c>
      <c r="M123">
        <v>5</v>
      </c>
      <c r="O123" t="s">
        <v>67</v>
      </c>
      <c r="P123">
        <v>0.57789677381515503</v>
      </c>
      <c r="Q123">
        <v>5</v>
      </c>
      <c r="R123">
        <f t="shared" si="2"/>
        <v>5.3889152024919715E-2</v>
      </c>
      <c r="U123" t="s">
        <v>48</v>
      </c>
      <c r="V123">
        <v>40</v>
      </c>
      <c r="W123">
        <v>3</v>
      </c>
      <c r="X123">
        <f t="shared" si="3"/>
        <v>0.68410616776817534</v>
      </c>
      <c r="Y123">
        <f t="shared" si="4"/>
        <v>0.57632786371833589</v>
      </c>
      <c r="Z123">
        <v>0.63021701574325562</v>
      </c>
    </row>
    <row r="124" spans="1:26">
      <c r="A124" s="12">
        <v>25</v>
      </c>
      <c r="B124" t="s">
        <v>69</v>
      </c>
      <c r="C124" s="16">
        <v>0</v>
      </c>
      <c r="D124">
        <v>0.2279209284028324</v>
      </c>
      <c r="F124" s="12">
        <v>50</v>
      </c>
      <c r="G124" t="s">
        <v>48</v>
      </c>
      <c r="H124" s="12">
        <v>4</v>
      </c>
      <c r="I124">
        <v>1.1795438020089948</v>
      </c>
      <c r="K124" t="s">
        <v>67</v>
      </c>
      <c r="L124">
        <v>0.56471097469329834</v>
      </c>
      <c r="M124">
        <v>5</v>
      </c>
      <c r="O124" t="s">
        <v>67</v>
      </c>
      <c r="P124">
        <v>0.19425518810749054</v>
      </c>
      <c r="Q124">
        <v>5</v>
      </c>
      <c r="R124">
        <f t="shared" si="2"/>
        <v>1.8114389693586155E-2</v>
      </c>
      <c r="U124" t="s">
        <v>48</v>
      </c>
      <c r="V124">
        <v>40</v>
      </c>
      <c r="W124">
        <v>4</v>
      </c>
      <c r="X124">
        <f t="shared" si="3"/>
        <v>0.84683442286237887</v>
      </c>
      <c r="Y124">
        <f t="shared" si="4"/>
        <v>0.81060564347520658</v>
      </c>
      <c r="Z124">
        <v>0.82872003316879272</v>
      </c>
    </row>
    <row r="125" spans="1:26">
      <c r="A125" s="12">
        <v>25</v>
      </c>
      <c r="B125" t="s">
        <v>69</v>
      </c>
      <c r="C125" s="16">
        <v>0</v>
      </c>
      <c r="D125">
        <v>0.26103565365025472</v>
      </c>
      <c r="F125" s="12">
        <v>50</v>
      </c>
      <c r="G125" t="s">
        <v>69</v>
      </c>
      <c r="H125" s="12">
        <v>0</v>
      </c>
      <c r="I125">
        <v>0.54507656424297746</v>
      </c>
      <c r="K125" t="s">
        <v>68</v>
      </c>
      <c r="L125">
        <v>1.063249945640564</v>
      </c>
      <c r="M125">
        <v>5</v>
      </c>
      <c r="O125" t="s">
        <v>68</v>
      </c>
      <c r="P125">
        <v>0.44396302103996277</v>
      </c>
      <c r="Q125">
        <v>5</v>
      </c>
      <c r="R125">
        <f t="shared" si="2"/>
        <v>4.1399765180066092E-2</v>
      </c>
      <c r="U125" t="s">
        <v>48</v>
      </c>
      <c r="V125">
        <v>50</v>
      </c>
      <c r="W125">
        <v>0</v>
      </c>
      <c r="X125">
        <f t="shared" si="3"/>
        <v>0.68019055144639295</v>
      </c>
      <c r="Y125">
        <f t="shared" si="4"/>
        <v>0.59739102108626085</v>
      </c>
      <c r="Z125">
        <v>0.6387907862663269</v>
      </c>
    </row>
    <row r="126" spans="1:26">
      <c r="A126" s="12">
        <v>25</v>
      </c>
      <c r="B126" t="s">
        <v>69</v>
      </c>
      <c r="C126" s="16">
        <v>0</v>
      </c>
      <c r="D126">
        <v>0.52659034513873237</v>
      </c>
      <c r="F126" s="12">
        <v>50</v>
      </c>
      <c r="G126" t="s">
        <v>69</v>
      </c>
      <c r="H126" s="12">
        <v>0</v>
      </c>
      <c r="I126">
        <v>0.44698955229239229</v>
      </c>
      <c r="K126" t="s">
        <v>68</v>
      </c>
      <c r="L126">
        <v>1.2557662725448608</v>
      </c>
      <c r="M126">
        <v>5</v>
      </c>
      <c r="O126" t="s">
        <v>68</v>
      </c>
      <c r="P126">
        <v>0.43992674350738525</v>
      </c>
      <c r="Q126">
        <v>5</v>
      </c>
      <c r="R126">
        <f t="shared" si="2"/>
        <v>4.1023380359414004E-2</v>
      </c>
      <c r="U126" t="s">
        <v>48</v>
      </c>
      <c r="V126">
        <v>50</v>
      </c>
      <c r="W126">
        <v>1</v>
      </c>
      <c r="X126">
        <f t="shared" si="3"/>
        <v>1.0554443665349511</v>
      </c>
      <c r="Y126">
        <f t="shared" si="4"/>
        <v>0.97339760581612311</v>
      </c>
      <c r="Z126">
        <v>1.0144209861755371</v>
      </c>
    </row>
    <row r="127" spans="1:26">
      <c r="A127" s="12">
        <v>25</v>
      </c>
      <c r="B127" t="s">
        <v>69</v>
      </c>
      <c r="C127" s="16">
        <v>0</v>
      </c>
      <c r="D127">
        <v>0.41474654377880182</v>
      </c>
      <c r="F127" s="12">
        <v>50</v>
      </c>
      <c r="G127" t="s">
        <v>69</v>
      </c>
      <c r="H127" s="12">
        <v>0</v>
      </c>
      <c r="I127">
        <v>0.38229111928533904</v>
      </c>
      <c r="K127" t="s">
        <v>68</v>
      </c>
      <c r="L127">
        <v>0.56891816854476929</v>
      </c>
      <c r="M127">
        <v>5</v>
      </c>
      <c r="O127" t="s">
        <v>68</v>
      </c>
      <c r="P127">
        <v>3.7242170423269272E-2</v>
      </c>
      <c r="Q127">
        <v>5</v>
      </c>
      <c r="R127">
        <f t="shared" si="2"/>
        <v>3.4728502989003797E-3</v>
      </c>
      <c r="U127" t="s">
        <v>48</v>
      </c>
      <c r="V127">
        <v>50</v>
      </c>
      <c r="W127">
        <v>2</v>
      </c>
      <c r="X127">
        <f t="shared" si="3"/>
        <v>0.64706437346937162</v>
      </c>
      <c r="Y127">
        <f t="shared" si="4"/>
        <v>0.64011867287157076</v>
      </c>
      <c r="Z127">
        <v>0.64359152317047119</v>
      </c>
    </row>
    <row r="128" spans="1:26">
      <c r="A128" s="12">
        <v>25</v>
      </c>
      <c r="B128" t="s">
        <v>69</v>
      </c>
      <c r="C128" s="16">
        <v>1</v>
      </c>
      <c r="D128">
        <v>0.22072825898782392</v>
      </c>
      <c r="F128" s="12">
        <v>50</v>
      </c>
      <c r="G128" t="s">
        <v>69</v>
      </c>
      <c r="H128" s="12">
        <v>0</v>
      </c>
      <c r="I128">
        <v>1.2366151805173884</v>
      </c>
      <c r="K128" t="s">
        <v>68</v>
      </c>
      <c r="L128">
        <v>0.63021701574325562</v>
      </c>
      <c r="M128">
        <v>5</v>
      </c>
      <c r="O128" t="s">
        <v>68</v>
      </c>
      <c r="P128">
        <v>0.22765025496482849</v>
      </c>
      <c r="Q128">
        <v>5</v>
      </c>
      <c r="R128">
        <f t="shared" si="2"/>
        <v>2.1228495735183595E-2</v>
      </c>
      <c r="U128" t="s">
        <v>48</v>
      </c>
      <c r="V128">
        <v>50</v>
      </c>
      <c r="W128">
        <v>3</v>
      </c>
      <c r="X128">
        <f t="shared" si="3"/>
        <v>0.89593416799928272</v>
      </c>
      <c r="Y128">
        <f t="shared" si="4"/>
        <v>0.85347717652891553</v>
      </c>
      <c r="Z128">
        <v>0.87470567226409912</v>
      </c>
    </row>
    <row r="129" spans="1:26">
      <c r="A129" s="12">
        <v>25</v>
      </c>
      <c r="B129" t="s">
        <v>69</v>
      </c>
      <c r="C129" s="16">
        <v>1</v>
      </c>
      <c r="D129">
        <v>0.25570416994492529</v>
      </c>
      <c r="F129" s="12">
        <v>50</v>
      </c>
      <c r="G129" t="s">
        <v>69</v>
      </c>
      <c r="H129" s="12">
        <v>0</v>
      </c>
      <c r="I129">
        <v>0.3696197867489579</v>
      </c>
      <c r="K129" t="s">
        <v>68</v>
      </c>
      <c r="L129">
        <v>0.82872003316879272</v>
      </c>
      <c r="M129">
        <v>5</v>
      </c>
      <c r="O129" t="s">
        <v>68</v>
      </c>
      <c r="P129">
        <v>0.19757628440856934</v>
      </c>
      <c r="Q129">
        <v>5</v>
      </c>
      <c r="R129">
        <f t="shared" si="2"/>
        <v>1.8424083520524666E-2</v>
      </c>
      <c r="U129" t="s">
        <v>48</v>
      </c>
      <c r="V129">
        <v>50</v>
      </c>
      <c r="W129">
        <v>4</v>
      </c>
      <c r="X129">
        <f t="shared" si="3"/>
        <v>0.74042062931215069</v>
      </c>
      <c r="Y129">
        <f t="shared" si="4"/>
        <v>0.70357246227110126</v>
      </c>
      <c r="Z129">
        <v>0.72199654579162598</v>
      </c>
    </row>
    <row r="130" spans="1:26">
      <c r="A130" s="12">
        <v>25</v>
      </c>
      <c r="B130" t="s">
        <v>69</v>
      </c>
      <c r="C130" s="16">
        <v>1</v>
      </c>
      <c r="D130">
        <v>0.1750040936630097</v>
      </c>
      <c r="F130" s="12">
        <v>50</v>
      </c>
      <c r="G130" t="s">
        <v>69</v>
      </c>
      <c r="H130" s="12">
        <v>1</v>
      </c>
      <c r="I130">
        <v>0.74988283080768636</v>
      </c>
      <c r="K130" t="s">
        <v>70</v>
      </c>
      <c r="L130">
        <v>0.43337449431419373</v>
      </c>
      <c r="M130">
        <v>4</v>
      </c>
      <c r="O130" t="s">
        <v>70</v>
      </c>
      <c r="P130">
        <v>0.32795152068138123</v>
      </c>
      <c r="Q130">
        <v>4</v>
      </c>
      <c r="R130">
        <f t="shared" si="2"/>
        <v>3.0581636990511071E-2</v>
      </c>
      <c r="U130" t="s">
        <v>69</v>
      </c>
      <c r="V130">
        <v>25</v>
      </c>
      <c r="W130">
        <v>0</v>
      </c>
      <c r="X130">
        <f t="shared" si="3"/>
        <v>0.35273729142090049</v>
      </c>
      <c r="Y130">
        <f t="shared" si="4"/>
        <v>0.29157401743987832</v>
      </c>
      <c r="Z130">
        <v>0.3221556544303894</v>
      </c>
    </row>
    <row r="131" spans="1:26">
      <c r="A131" s="12">
        <v>25</v>
      </c>
      <c r="B131" t="s">
        <v>69</v>
      </c>
      <c r="C131" s="16">
        <v>1</v>
      </c>
      <c r="D131">
        <v>0.2843943601794488</v>
      </c>
      <c r="F131" s="12">
        <v>50</v>
      </c>
      <c r="G131" t="s">
        <v>69</v>
      </c>
      <c r="H131" s="12">
        <v>1</v>
      </c>
      <c r="I131">
        <v>4.7748395374817364E-2</v>
      </c>
      <c r="K131" t="s">
        <v>70</v>
      </c>
      <c r="L131">
        <v>0.49551728367805481</v>
      </c>
      <c r="M131">
        <v>5</v>
      </c>
      <c r="O131" t="s">
        <v>70</v>
      </c>
      <c r="P131">
        <v>0.38582837581634521</v>
      </c>
      <c r="Q131">
        <v>5</v>
      </c>
      <c r="R131">
        <f t="shared" si="2"/>
        <v>3.5978681560429271E-2</v>
      </c>
      <c r="U131" t="s">
        <v>69</v>
      </c>
      <c r="V131">
        <v>25</v>
      </c>
      <c r="W131">
        <v>1</v>
      </c>
      <c r="X131">
        <f t="shared" si="3"/>
        <v>0.26993640434351795</v>
      </c>
      <c r="Y131">
        <f t="shared" si="4"/>
        <v>0.19797904122265941</v>
      </c>
      <c r="Z131">
        <v>0.23395772278308868</v>
      </c>
    </row>
    <row r="132" spans="1:26">
      <c r="A132" s="12">
        <v>25</v>
      </c>
      <c r="B132" t="s">
        <v>69</v>
      </c>
      <c r="C132" s="16">
        <v>2</v>
      </c>
      <c r="D132">
        <v>0.24035568127106402</v>
      </c>
      <c r="F132" s="12">
        <v>50</v>
      </c>
      <c r="G132" t="s">
        <v>69</v>
      </c>
      <c r="H132" s="12">
        <v>1</v>
      </c>
      <c r="I132">
        <v>0.32715157353885682</v>
      </c>
      <c r="K132" t="s">
        <v>70</v>
      </c>
      <c r="L132">
        <v>0.38644447922706604</v>
      </c>
      <c r="M132">
        <v>5</v>
      </c>
      <c r="O132" t="s">
        <v>70</v>
      </c>
      <c r="P132">
        <v>0.26139926910400391</v>
      </c>
      <c r="Q132">
        <v>5</v>
      </c>
      <c r="R132">
        <f t="shared" ref="R132:R144" si="5">+P132/SQRT(115)</f>
        <v>2.4375607530998735E-2</v>
      </c>
      <c r="U132" t="s">
        <v>69</v>
      </c>
      <c r="V132">
        <v>25</v>
      </c>
      <c r="W132">
        <v>2</v>
      </c>
      <c r="X132">
        <f t="shared" ref="X132:X144" si="6">Z132+R132</f>
        <v>0.699410309355187</v>
      </c>
      <c r="Y132">
        <f t="shared" si="4"/>
        <v>0.65065909429318947</v>
      </c>
      <c r="Z132">
        <v>0.67503470182418823</v>
      </c>
    </row>
    <row r="133" spans="1:26">
      <c r="A133" s="12">
        <v>25</v>
      </c>
      <c r="B133" t="s">
        <v>69</v>
      </c>
      <c r="C133" s="16">
        <v>2</v>
      </c>
      <c r="D133">
        <v>0.26501129753377251</v>
      </c>
      <c r="F133" s="12">
        <v>50</v>
      </c>
      <c r="G133" t="s">
        <v>69</v>
      </c>
      <c r="H133" s="12">
        <v>1</v>
      </c>
      <c r="I133">
        <v>0.25597483750616934</v>
      </c>
      <c r="K133" t="s">
        <v>70</v>
      </c>
      <c r="L133">
        <v>0.4390254020690918</v>
      </c>
      <c r="M133">
        <v>5</v>
      </c>
      <c r="O133" t="s">
        <v>70</v>
      </c>
      <c r="P133">
        <v>0.13338801264762878</v>
      </c>
      <c r="Q133">
        <v>5</v>
      </c>
      <c r="R133">
        <f t="shared" si="5"/>
        <v>1.2438496315553363E-2</v>
      </c>
      <c r="U133" t="s">
        <v>69</v>
      </c>
      <c r="V133">
        <v>25</v>
      </c>
      <c r="W133">
        <v>3</v>
      </c>
      <c r="X133">
        <f t="shared" si="6"/>
        <v>0.8523696267247941</v>
      </c>
      <c r="Y133">
        <f t="shared" si="4"/>
        <v>0.82749263409368734</v>
      </c>
      <c r="Z133">
        <v>0.83993113040924072</v>
      </c>
    </row>
    <row r="134" spans="1:26">
      <c r="A134" s="12">
        <v>25</v>
      </c>
      <c r="B134" t="s">
        <v>69</v>
      </c>
      <c r="C134" s="16">
        <v>2</v>
      </c>
      <c r="D134">
        <v>0.56329758950726705</v>
      </c>
      <c r="F134" s="12">
        <v>50</v>
      </c>
      <c r="G134" t="s">
        <v>69</v>
      </c>
      <c r="H134" s="12">
        <v>1</v>
      </c>
      <c r="I134">
        <v>0.33212501224649754</v>
      </c>
      <c r="K134" t="s">
        <v>70</v>
      </c>
      <c r="L134">
        <v>0.42848524451255798</v>
      </c>
      <c r="M134">
        <v>5</v>
      </c>
      <c r="O134" t="s">
        <v>70</v>
      </c>
      <c r="P134">
        <v>0.16119098663330078</v>
      </c>
      <c r="Q134">
        <v>5</v>
      </c>
      <c r="R134">
        <f t="shared" si="5"/>
        <v>1.5031137008055313E-2</v>
      </c>
      <c r="U134" t="s">
        <v>69</v>
      </c>
      <c r="V134">
        <v>25</v>
      </c>
      <c r="W134">
        <v>4</v>
      </c>
      <c r="X134">
        <f t="shared" si="6"/>
        <v>0.5797421117013537</v>
      </c>
      <c r="Y134">
        <f t="shared" si="4"/>
        <v>0.54967983768524298</v>
      </c>
      <c r="Z134">
        <v>0.56471097469329834</v>
      </c>
    </row>
    <row r="135" spans="1:26">
      <c r="A135" s="12">
        <v>25</v>
      </c>
      <c r="B135" t="s">
        <v>69</v>
      </c>
      <c r="C135" s="16">
        <v>2</v>
      </c>
      <c r="D135">
        <v>1.1138212845622122</v>
      </c>
      <c r="F135" s="12">
        <v>50</v>
      </c>
      <c r="G135" t="s">
        <v>69</v>
      </c>
      <c r="H135" s="12">
        <v>2</v>
      </c>
      <c r="I135">
        <v>0.28479810978439735</v>
      </c>
      <c r="K135" t="s">
        <v>71</v>
      </c>
      <c r="L135">
        <v>0.6387907862663269</v>
      </c>
      <c r="M135">
        <v>5</v>
      </c>
      <c r="O135" t="s">
        <v>71</v>
      </c>
      <c r="P135">
        <v>0.14899297058582306</v>
      </c>
      <c r="Q135">
        <v>5</v>
      </c>
      <c r="R135">
        <f t="shared" si="5"/>
        <v>1.3893666146528766E-2</v>
      </c>
      <c r="U135" t="s">
        <v>69</v>
      </c>
      <c r="V135">
        <v>40</v>
      </c>
      <c r="W135">
        <v>0</v>
      </c>
      <c r="X135">
        <f t="shared" si="6"/>
        <v>0.44726816046072249</v>
      </c>
      <c r="Y135">
        <f t="shared" si="4"/>
        <v>0.41948082816766497</v>
      </c>
      <c r="Z135">
        <v>0.43337449431419373</v>
      </c>
    </row>
    <row r="136" spans="1:26">
      <c r="A136" s="12">
        <v>25</v>
      </c>
      <c r="B136" t="s">
        <v>69</v>
      </c>
      <c r="C136" s="16">
        <v>2</v>
      </c>
      <c r="D136">
        <v>1.1926875679594058</v>
      </c>
      <c r="F136" s="12">
        <v>50</v>
      </c>
      <c r="G136" t="s">
        <v>69</v>
      </c>
      <c r="H136" s="12">
        <v>2</v>
      </c>
      <c r="I136">
        <v>0.22747752697861495</v>
      </c>
      <c r="K136" t="s">
        <v>71</v>
      </c>
      <c r="L136">
        <v>1.0144209861755371</v>
      </c>
      <c r="M136">
        <v>5</v>
      </c>
      <c r="O136" t="s">
        <v>71</v>
      </c>
      <c r="P136">
        <v>0.19936820864677429</v>
      </c>
      <c r="Q136">
        <v>5</v>
      </c>
      <c r="R136">
        <f t="shared" si="5"/>
        <v>1.8591181317337512E-2</v>
      </c>
      <c r="U136" t="s">
        <v>69</v>
      </c>
      <c r="V136">
        <v>40</v>
      </c>
      <c r="W136">
        <v>1</v>
      </c>
      <c r="X136">
        <f t="shared" si="6"/>
        <v>0.51410846499539231</v>
      </c>
      <c r="Y136">
        <f t="shared" ref="Y136:Y144" si="7">+Z136-R136</f>
        <v>0.47692610236071731</v>
      </c>
      <c r="Z136">
        <v>0.49551728367805481</v>
      </c>
    </row>
    <row r="137" spans="1:26">
      <c r="A137" s="12">
        <v>25</v>
      </c>
      <c r="B137" t="s">
        <v>69</v>
      </c>
      <c r="C137" s="16">
        <v>3</v>
      </c>
      <c r="D137">
        <v>0.62037228809610123</v>
      </c>
      <c r="F137" s="12">
        <v>50</v>
      </c>
      <c r="G137" t="s">
        <v>69</v>
      </c>
      <c r="H137" s="12">
        <v>2</v>
      </c>
      <c r="I137">
        <v>0.79694994465625379</v>
      </c>
      <c r="K137" t="s">
        <v>71</v>
      </c>
      <c r="L137">
        <v>0.64359152317047119</v>
      </c>
      <c r="M137">
        <v>5</v>
      </c>
      <c r="O137" t="s">
        <v>71</v>
      </c>
      <c r="P137">
        <v>0.18690155446529388</v>
      </c>
      <c r="Q137">
        <v>5</v>
      </c>
      <c r="R137">
        <f t="shared" si="5"/>
        <v>1.7428659820647546E-2</v>
      </c>
      <c r="U137" t="s">
        <v>69</v>
      </c>
      <c r="V137">
        <v>40</v>
      </c>
      <c r="W137">
        <v>2</v>
      </c>
      <c r="X137">
        <f t="shared" si="6"/>
        <v>0.4038731390477136</v>
      </c>
      <c r="Y137">
        <f t="shared" si="7"/>
        <v>0.36901581940641848</v>
      </c>
      <c r="Z137">
        <v>0.38644447922706604</v>
      </c>
    </row>
    <row r="138" spans="1:26">
      <c r="A138" s="12">
        <v>25</v>
      </c>
      <c r="B138" t="s">
        <v>69</v>
      </c>
      <c r="C138" s="16">
        <v>3</v>
      </c>
      <c r="D138">
        <v>0.76092611862643078</v>
      </c>
      <c r="F138" s="12">
        <v>50</v>
      </c>
      <c r="G138" t="s">
        <v>69</v>
      </c>
      <c r="H138" s="12">
        <v>2</v>
      </c>
      <c r="I138">
        <v>1.289116227222467</v>
      </c>
      <c r="K138" t="s">
        <v>71</v>
      </c>
      <c r="L138">
        <v>0.87470567226409912</v>
      </c>
      <c r="M138">
        <v>5</v>
      </c>
      <c r="O138" t="s">
        <v>71</v>
      </c>
      <c r="P138">
        <v>0.12843918800354004</v>
      </c>
      <c r="Q138">
        <v>5</v>
      </c>
      <c r="R138">
        <f t="shared" si="5"/>
        <v>1.1977016037978272E-2</v>
      </c>
      <c r="U138" t="s">
        <v>69</v>
      </c>
      <c r="V138">
        <v>40</v>
      </c>
      <c r="W138">
        <v>3</v>
      </c>
      <c r="X138">
        <f t="shared" si="6"/>
        <v>0.45100241810707009</v>
      </c>
      <c r="Y138">
        <f t="shared" si="7"/>
        <v>0.4270483860311135</v>
      </c>
      <c r="Z138">
        <v>0.4390254020690918</v>
      </c>
    </row>
    <row r="139" spans="1:26">
      <c r="A139" s="12">
        <v>25</v>
      </c>
      <c r="B139" t="s">
        <v>69</v>
      </c>
      <c r="C139" s="16">
        <v>3</v>
      </c>
      <c r="D139">
        <v>1.8435226035638572</v>
      </c>
      <c r="F139" s="12">
        <v>50</v>
      </c>
      <c r="G139" t="s">
        <v>69</v>
      </c>
      <c r="H139" s="12">
        <v>2</v>
      </c>
      <c r="I139">
        <v>0.79297176603159369</v>
      </c>
      <c r="K139" t="s">
        <v>71</v>
      </c>
      <c r="L139">
        <v>0.72199654579162598</v>
      </c>
      <c r="M139">
        <v>5</v>
      </c>
      <c r="O139" t="s">
        <v>71</v>
      </c>
      <c r="P139">
        <v>0.30628502368927002</v>
      </c>
      <c r="Q139">
        <v>5</v>
      </c>
      <c r="R139">
        <f t="shared" si="5"/>
        <v>2.8561225728224272E-2</v>
      </c>
      <c r="U139" t="s">
        <v>69</v>
      </c>
      <c r="V139">
        <v>40</v>
      </c>
      <c r="W139">
        <v>4</v>
      </c>
      <c r="X139">
        <f t="shared" si="6"/>
        <v>0.45704647024078227</v>
      </c>
      <c r="Y139">
        <f t="shared" si="7"/>
        <v>0.3999240187843337</v>
      </c>
      <c r="Z139">
        <v>0.42848524451255798</v>
      </c>
    </row>
    <row r="140" spans="1:26">
      <c r="A140" s="12">
        <v>25</v>
      </c>
      <c r="B140" t="s">
        <v>69</v>
      </c>
      <c r="C140" s="16">
        <v>3</v>
      </c>
      <c r="D140">
        <v>0.37409666945957271</v>
      </c>
      <c r="F140" s="12">
        <v>50</v>
      </c>
      <c r="G140" t="s">
        <v>69</v>
      </c>
      <c r="H140" s="12">
        <v>3</v>
      </c>
      <c r="I140">
        <v>0.47543098631612102</v>
      </c>
      <c r="K140" t="s">
        <v>72</v>
      </c>
      <c r="L140">
        <v>0.59611845016479492</v>
      </c>
      <c r="M140">
        <v>5</v>
      </c>
      <c r="O140" t="s">
        <v>72</v>
      </c>
      <c r="P140">
        <v>0.36472746729850769</v>
      </c>
      <c r="Q140">
        <v>5</v>
      </c>
      <c r="R140">
        <f t="shared" si="5"/>
        <v>3.4011011695317027E-2</v>
      </c>
      <c r="U140" t="s">
        <v>69</v>
      </c>
      <c r="V140">
        <v>50</v>
      </c>
      <c r="W140">
        <v>0</v>
      </c>
      <c r="X140">
        <f t="shared" si="6"/>
        <v>0.63012946186011198</v>
      </c>
      <c r="Y140">
        <f t="shared" si="7"/>
        <v>0.56210743846947786</v>
      </c>
      <c r="Z140">
        <v>0.59611845016479492</v>
      </c>
    </row>
    <row r="141" spans="1:26">
      <c r="A141" s="12">
        <v>25</v>
      </c>
      <c r="B141" t="s">
        <v>69</v>
      </c>
      <c r="C141" s="16">
        <v>3</v>
      </c>
      <c r="D141">
        <v>0.60073810825587748</v>
      </c>
      <c r="F141" s="12">
        <v>50</v>
      </c>
      <c r="G141" t="s">
        <v>69</v>
      </c>
      <c r="H141" s="12">
        <v>3</v>
      </c>
      <c r="I141">
        <v>0.46066275426907288</v>
      </c>
      <c r="K141" t="s">
        <v>72</v>
      </c>
      <c r="L141">
        <v>0.3425765335559845</v>
      </c>
      <c r="M141">
        <v>5</v>
      </c>
      <c r="O141" t="s">
        <v>72</v>
      </c>
      <c r="P141">
        <v>0.25527879595756531</v>
      </c>
      <c r="Q141">
        <v>5</v>
      </c>
      <c r="R141">
        <f t="shared" si="5"/>
        <v>2.3804870467222763E-2</v>
      </c>
      <c r="U141" t="s">
        <v>69</v>
      </c>
      <c r="V141">
        <v>50</v>
      </c>
      <c r="W141">
        <v>1</v>
      </c>
      <c r="X141">
        <f t="shared" si="6"/>
        <v>0.36638140402320724</v>
      </c>
      <c r="Y141">
        <f t="shared" si="7"/>
        <v>0.31877166308876176</v>
      </c>
      <c r="Z141">
        <v>0.3425765335559845</v>
      </c>
    </row>
    <row r="142" spans="1:26">
      <c r="A142" s="12">
        <v>25</v>
      </c>
      <c r="B142" t="s">
        <v>69</v>
      </c>
      <c r="C142" s="16">
        <v>4</v>
      </c>
      <c r="D142">
        <v>0.46187683284457487</v>
      </c>
      <c r="F142" s="12">
        <v>50</v>
      </c>
      <c r="G142" t="s">
        <v>69</v>
      </c>
      <c r="H142" s="12">
        <v>3</v>
      </c>
      <c r="I142">
        <v>0.58356082626907901</v>
      </c>
      <c r="K142" t="s">
        <v>72</v>
      </c>
      <c r="L142">
        <v>0.67826271057128906</v>
      </c>
      <c r="M142">
        <v>5</v>
      </c>
      <c r="O142" t="s">
        <v>72</v>
      </c>
      <c r="P142">
        <v>0.43543326854705811</v>
      </c>
      <c r="Q142">
        <v>5</v>
      </c>
      <c r="R142">
        <f t="shared" si="5"/>
        <v>4.0604361658792748E-2</v>
      </c>
      <c r="U142" t="s">
        <v>69</v>
      </c>
      <c r="V142">
        <v>50</v>
      </c>
      <c r="W142">
        <v>2</v>
      </c>
      <c r="X142">
        <f t="shared" si="6"/>
        <v>0.71886707223008184</v>
      </c>
      <c r="Y142">
        <f t="shared" si="7"/>
        <v>0.63765834891249629</v>
      </c>
      <c r="Z142">
        <v>0.67826271057128906</v>
      </c>
    </row>
    <row r="143" spans="1:26">
      <c r="A143" s="12">
        <v>25</v>
      </c>
      <c r="B143" t="s">
        <v>69</v>
      </c>
      <c r="C143" s="16">
        <v>4</v>
      </c>
      <c r="D143">
        <v>0.4475263995371041</v>
      </c>
      <c r="F143" s="12">
        <v>50</v>
      </c>
      <c r="G143" t="s">
        <v>69</v>
      </c>
      <c r="H143" s="12">
        <v>3</v>
      </c>
      <c r="I143">
        <v>1.2397104857810093</v>
      </c>
      <c r="K143" t="s">
        <v>72</v>
      </c>
      <c r="L143">
        <v>0.76687270402908325</v>
      </c>
      <c r="M143">
        <v>5</v>
      </c>
      <c r="O143" t="s">
        <v>72</v>
      </c>
      <c r="P143">
        <v>0.36428806185722351</v>
      </c>
      <c r="Q143">
        <v>5</v>
      </c>
      <c r="R143">
        <f t="shared" si="5"/>
        <v>3.3970036926640579E-2</v>
      </c>
      <c r="U143" t="s">
        <v>69</v>
      </c>
      <c r="V143">
        <v>50</v>
      </c>
      <c r="W143">
        <v>3</v>
      </c>
      <c r="X143">
        <f t="shared" si="6"/>
        <v>0.80084274095572383</v>
      </c>
      <c r="Y143">
        <f t="shared" si="7"/>
        <v>0.73290266710244267</v>
      </c>
      <c r="Z143">
        <v>0.76687270402908325</v>
      </c>
    </row>
    <row r="144" spans="1:26">
      <c r="A144" s="12">
        <v>25</v>
      </c>
      <c r="B144" t="s">
        <v>69</v>
      </c>
      <c r="C144" s="16">
        <v>4</v>
      </c>
      <c r="D144">
        <v>0.54889112903225812</v>
      </c>
      <c r="F144" s="12">
        <v>50</v>
      </c>
      <c r="G144" t="s">
        <v>69</v>
      </c>
      <c r="H144" s="12">
        <v>3</v>
      </c>
      <c r="I144">
        <v>1.0749985812612992</v>
      </c>
      <c r="K144" t="s">
        <v>72</v>
      </c>
      <c r="L144">
        <v>0.68908751010894775</v>
      </c>
      <c r="M144">
        <v>4</v>
      </c>
      <c r="O144" t="s">
        <v>72</v>
      </c>
      <c r="P144">
        <v>0.24780064821243286</v>
      </c>
      <c r="Q144">
        <v>4</v>
      </c>
      <c r="R144">
        <f t="shared" si="5"/>
        <v>2.3107529594316018E-2</v>
      </c>
      <c r="U144" t="s">
        <v>69</v>
      </c>
      <c r="V144">
        <v>50</v>
      </c>
      <c r="W144">
        <v>4</v>
      </c>
      <c r="X144">
        <f t="shared" si="6"/>
        <v>0.71219503970326381</v>
      </c>
      <c r="Y144">
        <f t="shared" si="7"/>
        <v>0.6659799805146317</v>
      </c>
      <c r="Z144">
        <v>0.68908751010894775</v>
      </c>
    </row>
    <row r="145" spans="1:22">
      <c r="A145" s="12">
        <v>25</v>
      </c>
      <c r="B145" t="s">
        <v>69</v>
      </c>
      <c r="C145" s="16">
        <v>4</v>
      </c>
      <c r="D145">
        <v>0.46062449776145109</v>
      </c>
      <c r="F145" s="12">
        <v>50</v>
      </c>
      <c r="G145" t="s">
        <v>69</v>
      </c>
      <c r="H145" s="12">
        <v>4</v>
      </c>
      <c r="I145">
        <v>1.0352859977568805</v>
      </c>
      <c r="K145" t="s">
        <v>73</v>
      </c>
      <c r="L145">
        <v>0.64548134803771973</v>
      </c>
      <c r="M145">
        <v>147</v>
      </c>
      <c r="O145" t="s">
        <v>73</v>
      </c>
      <c r="P145">
        <v>0.34722453355789185</v>
      </c>
      <c r="Q145">
        <v>147</v>
      </c>
    </row>
    <row r="146" spans="1:22">
      <c r="A146" s="12">
        <v>25</v>
      </c>
      <c r="B146" t="s">
        <v>69</v>
      </c>
      <c r="C146" s="16">
        <v>4</v>
      </c>
      <c r="D146">
        <v>0.90463593138168941</v>
      </c>
      <c r="F146" s="12">
        <v>50</v>
      </c>
      <c r="G146" t="s">
        <v>69</v>
      </c>
      <c r="H146" s="12">
        <v>4</v>
      </c>
      <c r="I146">
        <v>0.68241573199673078</v>
      </c>
    </row>
    <row r="147" spans="1:22">
      <c r="A147" s="12">
        <v>25</v>
      </c>
      <c r="B147" t="s">
        <v>69</v>
      </c>
      <c r="C147" s="16">
        <v>5</v>
      </c>
      <c r="D147">
        <v>0.38036248752909879</v>
      </c>
      <c r="F147" s="12">
        <v>50</v>
      </c>
      <c r="G147" t="s">
        <v>69</v>
      </c>
      <c r="H147" s="12">
        <v>4</v>
      </c>
      <c r="I147">
        <v>0.46153846153846156</v>
      </c>
    </row>
    <row r="148" spans="1:22">
      <c r="A148" s="12">
        <v>25</v>
      </c>
      <c r="B148" t="s">
        <v>69</v>
      </c>
      <c r="C148" s="16">
        <v>5</v>
      </c>
      <c r="D148">
        <v>0.11756019990913222</v>
      </c>
      <c r="F148" s="12">
        <v>50</v>
      </c>
      <c r="G148" t="s">
        <v>69</v>
      </c>
      <c r="H148" s="12">
        <v>4</v>
      </c>
      <c r="I148">
        <v>0.57710982658959542</v>
      </c>
    </row>
    <row r="149" spans="1:22">
      <c r="A149" s="12">
        <v>25</v>
      </c>
      <c r="B149" t="s">
        <v>69</v>
      </c>
      <c r="C149" s="16">
        <v>5</v>
      </c>
      <c r="D149">
        <v>0.29645615629259431</v>
      </c>
    </row>
    <row r="150" spans="1:22">
      <c r="A150" s="12">
        <v>25</v>
      </c>
      <c r="B150" t="s">
        <v>69</v>
      </c>
      <c r="C150" s="16">
        <v>5</v>
      </c>
      <c r="D150">
        <v>1.1105441038682908</v>
      </c>
    </row>
    <row r="151" spans="1:22">
      <c r="A151" s="12">
        <v>25</v>
      </c>
      <c r="B151" t="s">
        <v>69</v>
      </c>
      <c r="C151" s="16">
        <v>5</v>
      </c>
      <c r="D151">
        <v>0.2647791776270248</v>
      </c>
      <c r="R151" t="s">
        <v>47</v>
      </c>
      <c r="T151" t="s">
        <v>198</v>
      </c>
    </row>
    <row r="152" spans="1:22">
      <c r="A152" s="12">
        <v>50</v>
      </c>
      <c r="B152" t="s">
        <v>131</v>
      </c>
      <c r="C152" s="12">
        <v>0</v>
      </c>
      <c r="D152">
        <v>0.40589951292058446</v>
      </c>
      <c r="T152" t="s">
        <v>199</v>
      </c>
      <c r="U152" t="s">
        <v>137</v>
      </c>
      <c r="V152" t="s">
        <v>138</v>
      </c>
    </row>
    <row r="153" spans="1:22">
      <c r="A153" s="12">
        <v>50</v>
      </c>
      <c r="B153" t="s">
        <v>131</v>
      </c>
      <c r="C153" s="12">
        <v>0</v>
      </c>
      <c r="D153">
        <v>7.001271598474082E-2</v>
      </c>
      <c r="R153">
        <v>25</v>
      </c>
      <c r="S153">
        <v>0</v>
      </c>
      <c r="T153">
        <f t="shared" ref="T153:T162" si="8">+V153+AZ13</f>
        <v>0.44159249885618063</v>
      </c>
      <c r="U153">
        <f t="shared" ref="U153:U162" si="9">+V153-AZ13</f>
        <v>0.28900422231615214</v>
      </c>
      <c r="V153">
        <v>0.36529836058616638</v>
      </c>
    </row>
    <row r="154" spans="1:22">
      <c r="A154" s="12">
        <v>50</v>
      </c>
      <c r="B154" t="s">
        <v>131</v>
      </c>
      <c r="C154" s="12">
        <v>0</v>
      </c>
      <c r="D154">
        <v>0.54852514237405881</v>
      </c>
      <c r="R154">
        <v>25</v>
      </c>
      <c r="S154">
        <v>1</v>
      </c>
      <c r="T154">
        <f t="shared" si="8"/>
        <v>0.52353223688161876</v>
      </c>
      <c r="U154">
        <f t="shared" si="9"/>
        <v>0.3863709914013097</v>
      </c>
      <c r="V154">
        <v>0.45495161414146423</v>
      </c>
    </row>
    <row r="155" spans="1:22">
      <c r="A155" s="12">
        <v>50</v>
      </c>
      <c r="B155" t="s">
        <v>131</v>
      </c>
      <c r="C155" s="12">
        <v>0</v>
      </c>
      <c r="D155">
        <v>0.4254964124812281</v>
      </c>
      <c r="R155">
        <v>25</v>
      </c>
      <c r="S155">
        <v>2</v>
      </c>
      <c r="T155">
        <f t="shared" si="8"/>
        <v>0.51166983662984711</v>
      </c>
      <c r="U155">
        <f t="shared" si="9"/>
        <v>0.38154301823236603</v>
      </c>
      <c r="V155">
        <v>0.44660642743110657</v>
      </c>
    </row>
    <row r="156" spans="1:22">
      <c r="A156" s="12">
        <v>50</v>
      </c>
      <c r="B156" t="s">
        <v>131</v>
      </c>
      <c r="C156" s="12">
        <v>1</v>
      </c>
      <c r="D156">
        <v>0.36415541793577816</v>
      </c>
      <c r="R156">
        <v>25</v>
      </c>
      <c r="S156">
        <v>3</v>
      </c>
      <c r="T156">
        <f t="shared" si="8"/>
        <v>0.50768927361648042</v>
      </c>
      <c r="U156">
        <f t="shared" si="9"/>
        <v>0.28592749808151763</v>
      </c>
      <c r="V156">
        <v>0.39680838584899902</v>
      </c>
    </row>
    <row r="157" spans="1:22">
      <c r="A157" s="12">
        <v>50</v>
      </c>
      <c r="B157" t="s">
        <v>131</v>
      </c>
      <c r="C157" s="12">
        <v>1</v>
      </c>
      <c r="D157">
        <v>0.4123502341516817</v>
      </c>
      <c r="F157" s="12">
        <v>25</v>
      </c>
      <c r="G157" t="s">
        <v>131</v>
      </c>
      <c r="H157" s="12">
        <v>0</v>
      </c>
      <c r="I157">
        <v>0.28261304521808728</v>
      </c>
      <c r="R157">
        <v>25</v>
      </c>
      <c r="S157">
        <v>4</v>
      </c>
      <c r="T157">
        <f t="shared" si="8"/>
        <v>0.8832778377157996</v>
      </c>
      <c r="U157">
        <f t="shared" si="9"/>
        <v>0.50086742214137814</v>
      </c>
      <c r="V157">
        <v>0.69207262992858887</v>
      </c>
    </row>
    <row r="158" spans="1:22">
      <c r="A158" s="12">
        <v>50</v>
      </c>
      <c r="B158" t="s">
        <v>131</v>
      </c>
      <c r="C158" s="12">
        <v>1</v>
      </c>
      <c r="D158">
        <v>0.12902008865415449</v>
      </c>
      <c r="F158" s="12">
        <v>25</v>
      </c>
      <c r="G158" t="s">
        <v>131</v>
      </c>
      <c r="H158" s="12">
        <v>0</v>
      </c>
      <c r="I158">
        <v>0.61891423235961063</v>
      </c>
      <c r="R158">
        <v>50</v>
      </c>
      <c r="S158">
        <v>0</v>
      </c>
      <c r="T158">
        <f t="shared" si="8"/>
        <v>0.46495547890663147</v>
      </c>
      <c r="U158">
        <f t="shared" si="9"/>
        <v>0.26001140475273132</v>
      </c>
      <c r="V158">
        <v>0.3624834418296814</v>
      </c>
    </row>
    <row r="159" spans="1:22">
      <c r="A159" s="12">
        <v>50</v>
      </c>
      <c r="B159" t="s">
        <v>131</v>
      </c>
      <c r="C159" s="12">
        <v>1</v>
      </c>
      <c r="D159">
        <v>0.12872160377583372</v>
      </c>
      <c r="F159" s="12">
        <v>25</v>
      </c>
      <c r="G159" t="s">
        <v>131</v>
      </c>
      <c r="H159" s="12">
        <v>0</v>
      </c>
      <c r="I159">
        <v>0.15835312747426764</v>
      </c>
      <c r="R159">
        <v>50</v>
      </c>
      <c r="S159">
        <v>1</v>
      </c>
      <c r="T159">
        <f t="shared" si="8"/>
        <v>0.33408249914646149</v>
      </c>
      <c r="U159">
        <f t="shared" si="9"/>
        <v>0.18304120004177094</v>
      </c>
      <c r="V159">
        <v>0.25856184959411621</v>
      </c>
    </row>
    <row r="160" spans="1:22">
      <c r="A160" s="12">
        <v>50</v>
      </c>
      <c r="B160" t="s">
        <v>131</v>
      </c>
      <c r="C160" s="12">
        <v>2</v>
      </c>
      <c r="D160">
        <v>0.32641585033919618</v>
      </c>
      <c r="F160" s="12">
        <v>25</v>
      </c>
      <c r="G160" t="s">
        <v>131</v>
      </c>
      <c r="H160" s="12">
        <v>0</v>
      </c>
      <c r="I160">
        <v>0.35344609946983085</v>
      </c>
      <c r="R160">
        <v>50</v>
      </c>
      <c r="S160">
        <v>2</v>
      </c>
      <c r="T160">
        <f t="shared" si="8"/>
        <v>0.54484686255455017</v>
      </c>
      <c r="U160">
        <f t="shared" si="9"/>
        <v>0.28226837515830994</v>
      </c>
      <c r="V160">
        <v>0.41355761885643005</v>
      </c>
    </row>
    <row r="161" spans="1:22">
      <c r="A161" s="12">
        <v>50</v>
      </c>
      <c r="B161" t="s">
        <v>131</v>
      </c>
      <c r="C161" s="12">
        <v>2</v>
      </c>
      <c r="D161">
        <v>0.15717489613588731</v>
      </c>
      <c r="F161" s="12">
        <v>25</v>
      </c>
      <c r="G161" t="s">
        <v>131</v>
      </c>
      <c r="H161" s="12">
        <v>0</v>
      </c>
      <c r="I161">
        <v>0.4131652661064425</v>
      </c>
      <c r="R161">
        <v>50</v>
      </c>
      <c r="S161">
        <v>3</v>
      </c>
      <c r="T161">
        <f t="shared" si="8"/>
        <v>0.5907183438539505</v>
      </c>
      <c r="U161">
        <f t="shared" si="9"/>
        <v>0.33703170716762543</v>
      </c>
      <c r="V161">
        <v>0.46387502551078796</v>
      </c>
    </row>
    <row r="162" spans="1:22">
      <c r="A162" s="12">
        <v>50</v>
      </c>
      <c r="B162" t="s">
        <v>131</v>
      </c>
      <c r="C162" s="12">
        <v>2</v>
      </c>
      <c r="D162">
        <v>0.77833804457754252</v>
      </c>
      <c r="F162" s="12">
        <v>25</v>
      </c>
      <c r="G162" t="s">
        <v>131</v>
      </c>
      <c r="H162" s="12">
        <v>1</v>
      </c>
      <c r="I162">
        <v>0.66128412149173388</v>
      </c>
      <c r="R162">
        <v>50</v>
      </c>
      <c r="S162">
        <v>4</v>
      </c>
      <c r="T162">
        <f t="shared" si="8"/>
        <v>0.3546978912074491</v>
      </c>
      <c r="U162">
        <f t="shared" si="9"/>
        <v>0.1895865121166781</v>
      </c>
      <c r="V162">
        <v>0.2721422016620636</v>
      </c>
    </row>
    <row r="163" spans="1:22">
      <c r="A163" s="12">
        <v>50</v>
      </c>
      <c r="B163" t="s">
        <v>131</v>
      </c>
      <c r="C163" s="12">
        <v>2</v>
      </c>
      <c r="D163">
        <v>0.39230165689758628</v>
      </c>
      <c r="F163" s="12">
        <v>25</v>
      </c>
      <c r="G163" t="s">
        <v>131</v>
      </c>
      <c r="H163" s="12">
        <v>1</v>
      </c>
      <c r="I163">
        <v>0.53447686523103688</v>
      </c>
    </row>
    <row r="164" spans="1:22">
      <c r="A164" s="12">
        <v>50</v>
      </c>
      <c r="B164" t="s">
        <v>131</v>
      </c>
      <c r="C164" s="12">
        <v>3</v>
      </c>
      <c r="D164">
        <v>0.58765032756519886</v>
      </c>
      <c r="F164" s="12">
        <v>25</v>
      </c>
      <c r="G164" t="s">
        <v>131</v>
      </c>
      <c r="H164" s="12">
        <v>1</v>
      </c>
      <c r="I164">
        <v>0.26755341512823455</v>
      </c>
    </row>
    <row r="165" spans="1:22">
      <c r="A165" s="12">
        <v>50</v>
      </c>
      <c r="B165" t="s">
        <v>131</v>
      </c>
      <c r="C165" s="12">
        <v>3</v>
      </c>
      <c r="D165">
        <v>0.75662435520866855</v>
      </c>
      <c r="F165" s="12">
        <v>25</v>
      </c>
      <c r="G165" t="s">
        <v>131</v>
      </c>
      <c r="H165" s="12">
        <v>1</v>
      </c>
      <c r="I165">
        <v>0.45672887628947162</v>
      </c>
    </row>
    <row r="166" spans="1:22">
      <c r="A166" s="12">
        <v>50</v>
      </c>
      <c r="B166" t="s">
        <v>131</v>
      </c>
      <c r="C166" s="12">
        <v>3</v>
      </c>
      <c r="D166">
        <v>0.2041255459340634</v>
      </c>
      <c r="F166" s="12">
        <v>25</v>
      </c>
      <c r="G166" t="s">
        <v>131</v>
      </c>
      <c r="H166" s="12">
        <v>1</v>
      </c>
      <c r="I166">
        <v>0.35471475022169674</v>
      </c>
    </row>
    <row r="167" spans="1:22">
      <c r="A167" s="12">
        <v>50</v>
      </c>
      <c r="B167" t="s">
        <v>131</v>
      </c>
      <c r="C167" s="12">
        <v>3</v>
      </c>
      <c r="D167">
        <v>0.30709985619927371</v>
      </c>
      <c r="F167" s="12">
        <v>25</v>
      </c>
      <c r="G167" t="s">
        <v>131</v>
      </c>
      <c r="H167" s="12">
        <v>2</v>
      </c>
      <c r="I167">
        <v>0.40998217468805703</v>
      </c>
    </row>
    <row r="168" spans="1:22">
      <c r="A168" s="12">
        <v>50</v>
      </c>
      <c r="B168" t="s">
        <v>131</v>
      </c>
      <c r="C168" s="12">
        <v>4</v>
      </c>
      <c r="D168">
        <v>0.29932706840547357</v>
      </c>
      <c r="F168" s="12">
        <v>25</v>
      </c>
      <c r="G168" t="s">
        <v>131</v>
      </c>
      <c r="H168" s="12">
        <v>2</v>
      </c>
      <c r="I168">
        <v>0.69659442724458198</v>
      </c>
    </row>
    <row r="169" spans="1:22">
      <c r="A169" s="12">
        <v>50</v>
      </c>
      <c r="B169" t="s">
        <v>131</v>
      </c>
      <c r="C169" s="12">
        <v>4</v>
      </c>
      <c r="D169" s="17">
        <v>0.3995889941774175</v>
      </c>
      <c r="F169" s="12">
        <v>25</v>
      </c>
      <c r="G169" t="s">
        <v>131</v>
      </c>
      <c r="H169" s="12">
        <v>2</v>
      </c>
      <c r="I169">
        <v>0.40478856256997675</v>
      </c>
    </row>
    <row r="170" spans="1:22">
      <c r="A170" s="12">
        <v>50</v>
      </c>
      <c r="B170" t="s">
        <v>131</v>
      </c>
      <c r="C170" s="12">
        <v>4</v>
      </c>
      <c r="D170">
        <v>0.1175105566617506</v>
      </c>
      <c r="F170" s="12">
        <v>25</v>
      </c>
      <c r="G170" t="s">
        <v>131</v>
      </c>
      <c r="H170" s="12">
        <v>2</v>
      </c>
      <c r="I170">
        <v>0.4075607329674914</v>
      </c>
    </row>
    <row r="171" spans="1:22">
      <c r="A171" s="12">
        <v>50</v>
      </c>
      <c r="B171" t="s">
        <v>131</v>
      </c>
      <c r="C171" s="12">
        <v>5</v>
      </c>
      <c r="D171">
        <v>3.2866627226713998E-3</v>
      </c>
      <c r="F171" s="12">
        <v>25</v>
      </c>
      <c r="G171" t="s">
        <v>131</v>
      </c>
      <c r="H171" s="12">
        <v>2</v>
      </c>
      <c r="I171">
        <v>0.3141062250142776</v>
      </c>
    </row>
    <row r="172" spans="1:22">
      <c r="A172" s="12">
        <v>50</v>
      </c>
      <c r="B172" t="s">
        <v>131</v>
      </c>
      <c r="C172" s="12">
        <v>5</v>
      </c>
      <c r="D172">
        <v>3.1070731945890898E-2</v>
      </c>
      <c r="F172" s="12">
        <v>25</v>
      </c>
      <c r="G172" t="s">
        <v>131</v>
      </c>
      <c r="H172" s="12">
        <v>3</v>
      </c>
      <c r="I172">
        <v>0.51732404673581145</v>
      </c>
    </row>
    <row r="173" spans="1:22">
      <c r="A173" s="12">
        <v>50</v>
      </c>
      <c r="B173" t="s">
        <v>48</v>
      </c>
      <c r="C173" s="12">
        <v>0</v>
      </c>
      <c r="D173">
        <v>0.87948462314055653</v>
      </c>
      <c r="F173" s="12">
        <v>25</v>
      </c>
      <c r="G173" t="s">
        <v>131</v>
      </c>
      <c r="H173" s="12">
        <v>3</v>
      </c>
      <c r="I173">
        <v>0.20688590396788636</v>
      </c>
    </row>
    <row r="174" spans="1:22">
      <c r="A174" s="12">
        <v>50</v>
      </c>
      <c r="B174" t="s">
        <v>48</v>
      </c>
      <c r="C174" s="12">
        <v>0</v>
      </c>
      <c r="D174">
        <v>0.52700764818355639</v>
      </c>
      <c r="F174" s="12">
        <v>25</v>
      </c>
      <c r="G174" t="s">
        <v>131</v>
      </c>
      <c r="H174" s="12">
        <v>3</v>
      </c>
      <c r="I174">
        <v>0.75305484512645637</v>
      </c>
    </row>
    <row r="175" spans="1:22">
      <c r="A175" s="12">
        <v>50</v>
      </c>
      <c r="B175" t="s">
        <v>48</v>
      </c>
      <c r="C175" s="12">
        <v>0</v>
      </c>
      <c r="D175">
        <v>0.55874519706071857</v>
      </c>
      <c r="F175" s="12">
        <v>25</v>
      </c>
      <c r="G175" t="s">
        <v>131</v>
      </c>
      <c r="H175" s="12">
        <v>3</v>
      </c>
      <c r="I175">
        <v>0.13666917691685496</v>
      </c>
    </row>
    <row r="176" spans="1:22">
      <c r="A176" s="12">
        <v>50</v>
      </c>
      <c r="B176" t="s">
        <v>48</v>
      </c>
      <c r="C176" s="12">
        <v>0</v>
      </c>
      <c r="D176">
        <v>0.68772520877978882</v>
      </c>
      <c r="F176" s="12">
        <v>25</v>
      </c>
      <c r="G176" t="s">
        <v>131</v>
      </c>
      <c r="H176" s="12">
        <v>3</v>
      </c>
      <c r="I176">
        <v>0.37010788251043386</v>
      </c>
    </row>
    <row r="177" spans="1:9">
      <c r="A177" s="12">
        <v>50</v>
      </c>
      <c r="B177" t="s">
        <v>48</v>
      </c>
      <c r="C177" s="12">
        <v>0</v>
      </c>
      <c r="D177">
        <v>0.54099118284052095</v>
      </c>
      <c r="F177" s="12">
        <v>25</v>
      </c>
      <c r="G177" t="s">
        <v>131</v>
      </c>
      <c r="H177" s="12">
        <v>4</v>
      </c>
      <c r="I177">
        <v>1.3571458307314432</v>
      </c>
    </row>
    <row r="178" spans="1:9">
      <c r="A178" s="12">
        <v>50</v>
      </c>
      <c r="B178" t="s">
        <v>48</v>
      </c>
      <c r="C178" s="12">
        <v>1</v>
      </c>
      <c r="D178">
        <v>1.0980892912059259</v>
      </c>
      <c r="F178" s="12">
        <v>25</v>
      </c>
      <c r="G178" t="s">
        <v>131</v>
      </c>
      <c r="H178" s="12">
        <v>4</v>
      </c>
      <c r="I178">
        <v>0.53405572755417952</v>
      </c>
    </row>
    <row r="179" spans="1:9">
      <c r="A179" s="12">
        <v>50</v>
      </c>
      <c r="B179" t="s">
        <v>48</v>
      </c>
      <c r="C179" s="12">
        <v>1</v>
      </c>
      <c r="D179">
        <v>1.1483701903666403</v>
      </c>
      <c r="F179" s="12">
        <v>25</v>
      </c>
      <c r="G179" t="s">
        <v>131</v>
      </c>
      <c r="H179" s="12">
        <v>4</v>
      </c>
      <c r="I179">
        <v>0.50263760326465623</v>
      </c>
    </row>
    <row r="180" spans="1:9">
      <c r="A180" s="12">
        <v>50</v>
      </c>
      <c r="B180" t="s">
        <v>48</v>
      </c>
      <c r="C180" s="12">
        <v>1</v>
      </c>
      <c r="D180">
        <v>0.6682127387549055</v>
      </c>
      <c r="F180" s="12">
        <v>25</v>
      </c>
      <c r="G180" t="s">
        <v>131</v>
      </c>
      <c r="H180" s="12">
        <v>4</v>
      </c>
      <c r="I180">
        <v>0.23529411764705885</v>
      </c>
    </row>
    <row r="181" spans="1:9">
      <c r="A181" s="12">
        <v>50</v>
      </c>
      <c r="B181" t="s">
        <v>48</v>
      </c>
      <c r="C181" s="12">
        <v>1</v>
      </c>
      <c r="D181">
        <v>1.0243102977328598</v>
      </c>
      <c r="F181" s="12">
        <v>25</v>
      </c>
      <c r="G181" t="s">
        <v>131</v>
      </c>
      <c r="H181" s="12">
        <v>4</v>
      </c>
      <c r="I181">
        <v>0.8312297610851882</v>
      </c>
    </row>
    <row r="182" spans="1:9">
      <c r="A182" s="12">
        <v>50</v>
      </c>
      <c r="B182" t="s">
        <v>48</v>
      </c>
      <c r="C182" s="12">
        <v>1</v>
      </c>
      <c r="D182">
        <v>1.1331222769018587</v>
      </c>
      <c r="F182" s="12">
        <v>50</v>
      </c>
      <c r="G182" t="s">
        <v>131</v>
      </c>
      <c r="H182" s="12">
        <v>0</v>
      </c>
      <c r="I182">
        <v>0.40589951292058446</v>
      </c>
    </row>
    <row r="183" spans="1:9">
      <c r="A183" s="12">
        <v>50</v>
      </c>
      <c r="B183" t="s">
        <v>48</v>
      </c>
      <c r="C183" s="12">
        <v>2</v>
      </c>
      <c r="D183">
        <v>0.8857271398042964</v>
      </c>
      <c r="F183" s="12">
        <v>50</v>
      </c>
      <c r="G183" t="s">
        <v>131</v>
      </c>
      <c r="H183" s="12">
        <v>0</v>
      </c>
      <c r="I183">
        <v>7.001271598474082E-2</v>
      </c>
    </row>
    <row r="184" spans="1:9">
      <c r="A184" s="12">
        <v>50</v>
      </c>
      <c r="B184" t="s">
        <v>48</v>
      </c>
      <c r="C184" s="12">
        <v>2</v>
      </c>
      <c r="D184">
        <v>0.70745697896749515</v>
      </c>
      <c r="F184" s="12">
        <v>50</v>
      </c>
      <c r="G184" t="s">
        <v>131</v>
      </c>
      <c r="H184" s="12">
        <v>0</v>
      </c>
      <c r="I184">
        <v>0.54852514237405881</v>
      </c>
    </row>
    <row r="185" spans="1:9">
      <c r="A185" s="12">
        <v>50</v>
      </c>
      <c r="B185" t="s">
        <v>48</v>
      </c>
      <c r="C185" s="12">
        <v>2</v>
      </c>
      <c r="D185">
        <v>0.38390588693111027</v>
      </c>
      <c r="F185" s="12">
        <v>50</v>
      </c>
      <c r="G185" t="s">
        <v>131</v>
      </c>
      <c r="H185" s="12">
        <v>0</v>
      </c>
      <c r="I185">
        <v>0.4254964124812281</v>
      </c>
    </row>
    <row r="186" spans="1:9">
      <c r="A186" s="12">
        <v>50</v>
      </c>
      <c r="B186" t="s">
        <v>48</v>
      </c>
      <c r="C186" s="12">
        <v>2</v>
      </c>
      <c r="D186">
        <v>0.68566854906843344</v>
      </c>
      <c r="F186" s="12">
        <v>50</v>
      </c>
      <c r="G186" t="s">
        <v>131</v>
      </c>
      <c r="H186" s="12">
        <v>1</v>
      </c>
      <c r="I186">
        <v>0.36415541793577816</v>
      </c>
    </row>
    <row r="187" spans="1:9">
      <c r="A187" s="12">
        <v>50</v>
      </c>
      <c r="B187" t="s">
        <v>48</v>
      </c>
      <c r="C187" s="12">
        <v>2</v>
      </c>
      <c r="D187">
        <v>0.55519919958014807</v>
      </c>
      <c r="F187" s="12">
        <v>50</v>
      </c>
      <c r="G187" t="s">
        <v>131</v>
      </c>
      <c r="H187" s="12">
        <v>1</v>
      </c>
      <c r="I187">
        <v>0.4123502341516817</v>
      </c>
    </row>
    <row r="188" spans="1:9">
      <c r="A188" s="12">
        <v>50</v>
      </c>
      <c r="B188" t="s">
        <v>48</v>
      </c>
      <c r="C188" s="12">
        <v>3</v>
      </c>
      <c r="D188">
        <v>1.0679338657068944</v>
      </c>
      <c r="F188" s="12">
        <v>50</v>
      </c>
      <c r="G188" t="s">
        <v>131</v>
      </c>
      <c r="H188" s="12">
        <v>1</v>
      </c>
      <c r="I188">
        <v>0.12902008865415449</v>
      </c>
    </row>
    <row r="189" spans="1:9">
      <c r="A189" s="12">
        <v>50</v>
      </c>
      <c r="B189" t="s">
        <v>48</v>
      </c>
      <c r="C189" s="12">
        <v>3</v>
      </c>
      <c r="D189">
        <v>0.76619145861296001</v>
      </c>
      <c r="F189" s="12">
        <v>50</v>
      </c>
      <c r="G189" t="s">
        <v>131</v>
      </c>
      <c r="H189" s="12">
        <v>1</v>
      </c>
      <c r="I189">
        <v>0.12872160377583372</v>
      </c>
    </row>
    <row r="190" spans="1:9">
      <c r="A190" s="12">
        <v>50</v>
      </c>
      <c r="B190" t="s">
        <v>48</v>
      </c>
      <c r="C190" s="12">
        <v>3</v>
      </c>
      <c r="D190">
        <v>0.76062264365818133</v>
      </c>
      <c r="F190" s="12">
        <v>50</v>
      </c>
      <c r="G190" t="s">
        <v>131</v>
      </c>
      <c r="H190" s="12">
        <v>2</v>
      </c>
      <c r="I190">
        <v>0.32641585033919618</v>
      </c>
    </row>
    <row r="191" spans="1:9">
      <c r="A191" s="12">
        <v>50</v>
      </c>
      <c r="B191" t="s">
        <v>48</v>
      </c>
      <c r="C191" s="12">
        <v>3</v>
      </c>
      <c r="D191">
        <v>0.93078962519635777</v>
      </c>
      <c r="F191" s="12">
        <v>50</v>
      </c>
      <c r="G191" t="s">
        <v>131</v>
      </c>
      <c r="H191" s="12">
        <v>2</v>
      </c>
      <c r="I191">
        <v>0.15717489613588731</v>
      </c>
    </row>
    <row r="192" spans="1:9">
      <c r="A192" s="12">
        <v>50</v>
      </c>
      <c r="B192" t="s">
        <v>48</v>
      </c>
      <c r="C192" s="12">
        <v>3</v>
      </c>
      <c r="D192">
        <v>0.84799081726918124</v>
      </c>
      <c r="F192" s="12">
        <v>50</v>
      </c>
      <c r="G192" t="s">
        <v>131</v>
      </c>
      <c r="H192" s="12">
        <v>2</v>
      </c>
      <c r="I192">
        <v>0.77833804457754252</v>
      </c>
    </row>
    <row r="193" spans="1:9">
      <c r="A193" s="12">
        <v>50</v>
      </c>
      <c r="B193" t="s">
        <v>48</v>
      </c>
      <c r="C193" s="12">
        <v>4</v>
      </c>
      <c r="D193">
        <v>0.72676307338172241</v>
      </c>
      <c r="F193" s="12">
        <v>50</v>
      </c>
      <c r="G193" t="s">
        <v>131</v>
      </c>
      <c r="H193" s="12">
        <v>2</v>
      </c>
      <c r="I193">
        <v>0.39230165689758628</v>
      </c>
    </row>
    <row r="194" spans="1:9">
      <c r="A194" s="12">
        <v>50</v>
      </c>
      <c r="B194" t="s">
        <v>48</v>
      </c>
      <c r="C194" s="12">
        <v>4</v>
      </c>
      <c r="D194">
        <v>0.39588503315568935</v>
      </c>
      <c r="F194" s="12">
        <v>50</v>
      </c>
      <c r="G194" t="s">
        <v>131</v>
      </c>
      <c r="H194" s="12">
        <v>3</v>
      </c>
      <c r="I194">
        <v>0.58765032756519886</v>
      </c>
    </row>
    <row r="195" spans="1:9">
      <c r="A195" s="12">
        <v>50</v>
      </c>
      <c r="B195" t="s">
        <v>48</v>
      </c>
      <c r="C195" s="12">
        <v>4</v>
      </c>
      <c r="D195">
        <v>0.81239717195073147</v>
      </c>
      <c r="F195" s="12">
        <v>50</v>
      </c>
      <c r="G195" t="s">
        <v>131</v>
      </c>
      <c r="H195" s="12">
        <v>3</v>
      </c>
      <c r="I195">
        <v>0.75662435520866855</v>
      </c>
    </row>
    <row r="196" spans="1:9">
      <c r="A196" s="12">
        <v>50</v>
      </c>
      <c r="B196" t="s">
        <v>48</v>
      </c>
      <c r="C196" s="12">
        <v>4</v>
      </c>
      <c r="D196">
        <v>0.49539370763080137</v>
      </c>
      <c r="F196" s="12">
        <v>50</v>
      </c>
      <c r="G196" t="s">
        <v>131</v>
      </c>
      <c r="H196" s="12">
        <v>3</v>
      </c>
      <c r="I196">
        <v>0.2041255459340634</v>
      </c>
    </row>
    <row r="197" spans="1:9">
      <c r="A197" s="12">
        <v>50</v>
      </c>
      <c r="B197" t="s">
        <v>48</v>
      </c>
      <c r="C197" s="12">
        <v>4</v>
      </c>
      <c r="D197">
        <v>1.1795438020089948</v>
      </c>
      <c r="F197" s="12">
        <v>50</v>
      </c>
      <c r="G197" t="s">
        <v>131</v>
      </c>
      <c r="H197" s="12">
        <v>3</v>
      </c>
      <c r="I197">
        <v>0.30709985619927371</v>
      </c>
    </row>
    <row r="198" spans="1:9">
      <c r="A198" s="12">
        <v>50</v>
      </c>
      <c r="B198" t="s">
        <v>48</v>
      </c>
      <c r="C198" s="12">
        <v>5</v>
      </c>
      <c r="D198">
        <v>1.2010374552929233</v>
      </c>
      <c r="F198" s="12">
        <v>50</v>
      </c>
      <c r="G198" t="s">
        <v>131</v>
      </c>
      <c r="H198" s="12">
        <v>4</v>
      </c>
      <c r="I198">
        <v>0.29932706840547357</v>
      </c>
    </row>
    <row r="199" spans="1:9">
      <c r="A199" s="12">
        <v>50</v>
      </c>
      <c r="B199" t="s">
        <v>48</v>
      </c>
      <c r="C199" s="12">
        <v>5</v>
      </c>
      <c r="D199">
        <v>0.45917710503855086</v>
      </c>
      <c r="F199" s="12">
        <v>50</v>
      </c>
      <c r="G199" t="s">
        <v>131</v>
      </c>
      <c r="H199" s="12">
        <v>4</v>
      </c>
      <c r="I199" s="17">
        <v>0.3995889941774175</v>
      </c>
    </row>
    <row r="200" spans="1:9">
      <c r="A200" s="12">
        <v>50</v>
      </c>
      <c r="B200" t="s">
        <v>48</v>
      </c>
      <c r="C200" s="12">
        <v>5</v>
      </c>
      <c r="D200">
        <v>0.80827394402920205</v>
      </c>
      <c r="F200" s="12">
        <v>50</v>
      </c>
      <c r="G200" t="s">
        <v>131</v>
      </c>
      <c r="H200" s="12">
        <v>4</v>
      </c>
      <c r="I200">
        <v>0.1175105566617506</v>
      </c>
    </row>
    <row r="201" spans="1:9">
      <c r="A201" s="12">
        <v>50</v>
      </c>
      <c r="B201" t="s">
        <v>48</v>
      </c>
      <c r="C201" s="12">
        <v>5</v>
      </c>
      <c r="D201">
        <v>0.59542417611178555</v>
      </c>
    </row>
    <row r="202" spans="1:9">
      <c r="A202" s="12">
        <v>50</v>
      </c>
      <c r="B202" t="s">
        <v>69</v>
      </c>
      <c r="C202" s="12">
        <v>0</v>
      </c>
      <c r="D202">
        <v>0.54507656424297746</v>
      </c>
    </row>
    <row r="203" spans="1:9">
      <c r="A203" s="12">
        <v>50</v>
      </c>
      <c r="B203" t="s">
        <v>69</v>
      </c>
      <c r="C203" s="12">
        <v>0</v>
      </c>
      <c r="D203">
        <v>0.44698955229239229</v>
      </c>
    </row>
    <row r="204" spans="1:9">
      <c r="A204" s="12">
        <v>50</v>
      </c>
      <c r="B204" t="s">
        <v>69</v>
      </c>
      <c r="C204" s="12">
        <v>0</v>
      </c>
      <c r="D204">
        <v>0.38229111928533904</v>
      </c>
    </row>
    <row r="205" spans="1:9">
      <c r="A205" s="12">
        <v>50</v>
      </c>
      <c r="B205" t="s">
        <v>69</v>
      </c>
      <c r="C205" s="12">
        <v>0</v>
      </c>
      <c r="D205">
        <v>1.2366151805173884</v>
      </c>
    </row>
    <row r="206" spans="1:9">
      <c r="A206" s="12">
        <v>50</v>
      </c>
      <c r="B206" t="s">
        <v>69</v>
      </c>
      <c r="C206" s="12">
        <v>0</v>
      </c>
      <c r="D206">
        <v>0.3696197867489579</v>
      </c>
    </row>
    <row r="207" spans="1:9">
      <c r="A207" s="12">
        <v>50</v>
      </c>
      <c r="B207" t="s">
        <v>69</v>
      </c>
      <c r="C207" s="12">
        <v>1</v>
      </c>
      <c r="D207">
        <v>0.74988283080768636</v>
      </c>
    </row>
    <row r="208" spans="1:9">
      <c r="A208" s="12">
        <v>50</v>
      </c>
      <c r="B208" t="s">
        <v>69</v>
      </c>
      <c r="C208" s="12">
        <v>1</v>
      </c>
      <c r="D208">
        <v>4.7748395374817364E-2</v>
      </c>
    </row>
    <row r="209" spans="1:4">
      <c r="A209" s="12">
        <v>50</v>
      </c>
      <c r="B209" t="s">
        <v>69</v>
      </c>
      <c r="C209" s="12">
        <v>1</v>
      </c>
      <c r="D209">
        <v>0.32715157353885682</v>
      </c>
    </row>
    <row r="210" spans="1:4">
      <c r="A210" s="12">
        <v>50</v>
      </c>
      <c r="B210" t="s">
        <v>69</v>
      </c>
      <c r="C210" s="12">
        <v>1</v>
      </c>
      <c r="D210">
        <v>0.25597483750616934</v>
      </c>
    </row>
    <row r="211" spans="1:4">
      <c r="A211" s="12">
        <v>50</v>
      </c>
      <c r="B211" t="s">
        <v>69</v>
      </c>
      <c r="C211" s="12">
        <v>1</v>
      </c>
      <c r="D211">
        <v>0.33212501224649754</v>
      </c>
    </row>
    <row r="212" spans="1:4">
      <c r="A212" s="12">
        <v>50</v>
      </c>
      <c r="B212" t="s">
        <v>69</v>
      </c>
      <c r="C212" s="12">
        <v>2</v>
      </c>
      <c r="D212">
        <v>0.28479810978439735</v>
      </c>
    </row>
    <row r="213" spans="1:4">
      <c r="A213" s="12">
        <v>50</v>
      </c>
      <c r="B213" t="s">
        <v>69</v>
      </c>
      <c r="C213" s="12">
        <v>2</v>
      </c>
      <c r="D213">
        <v>0.22747752697861495</v>
      </c>
    </row>
    <row r="214" spans="1:4">
      <c r="A214" s="12">
        <v>50</v>
      </c>
      <c r="B214" t="s">
        <v>69</v>
      </c>
      <c r="C214" s="12">
        <v>2</v>
      </c>
      <c r="D214">
        <v>0.79694994465625379</v>
      </c>
    </row>
    <row r="215" spans="1:4">
      <c r="A215" s="12">
        <v>50</v>
      </c>
      <c r="B215" t="s">
        <v>69</v>
      </c>
      <c r="C215" s="12">
        <v>2</v>
      </c>
      <c r="D215">
        <v>1.289116227222467</v>
      </c>
    </row>
    <row r="216" spans="1:4">
      <c r="A216" s="12">
        <v>50</v>
      </c>
      <c r="B216" t="s">
        <v>69</v>
      </c>
      <c r="C216" s="12">
        <v>2</v>
      </c>
      <c r="D216">
        <v>0.79297176603159369</v>
      </c>
    </row>
    <row r="217" spans="1:4">
      <c r="A217" s="12">
        <v>50</v>
      </c>
      <c r="B217" t="s">
        <v>69</v>
      </c>
      <c r="C217" s="12">
        <v>3</v>
      </c>
      <c r="D217">
        <v>0.47543098631612102</v>
      </c>
    </row>
    <row r="218" spans="1:4">
      <c r="A218" s="12">
        <v>50</v>
      </c>
      <c r="B218" t="s">
        <v>69</v>
      </c>
      <c r="C218" s="12">
        <v>3</v>
      </c>
      <c r="D218">
        <v>0.46066275426907288</v>
      </c>
    </row>
    <row r="219" spans="1:4">
      <c r="A219" s="12">
        <v>50</v>
      </c>
      <c r="B219" t="s">
        <v>69</v>
      </c>
      <c r="C219" s="12">
        <v>3</v>
      </c>
      <c r="D219">
        <v>0.58356082626907901</v>
      </c>
    </row>
    <row r="220" spans="1:4">
      <c r="A220" s="12">
        <v>50</v>
      </c>
      <c r="B220" t="s">
        <v>69</v>
      </c>
      <c r="C220" s="12">
        <v>3</v>
      </c>
      <c r="D220">
        <v>1.2397104857810093</v>
      </c>
    </row>
    <row r="221" spans="1:4">
      <c r="A221" s="12">
        <v>50</v>
      </c>
      <c r="B221" t="s">
        <v>69</v>
      </c>
      <c r="C221" s="12">
        <v>3</v>
      </c>
      <c r="D221">
        <v>1.0749985812612992</v>
      </c>
    </row>
    <row r="222" spans="1:4">
      <c r="A222" s="12">
        <v>50</v>
      </c>
      <c r="B222" t="s">
        <v>69</v>
      </c>
      <c r="C222" s="12">
        <v>4</v>
      </c>
      <c r="D222">
        <v>1.0352859977568805</v>
      </c>
    </row>
    <row r="223" spans="1:4">
      <c r="A223" s="12">
        <v>50</v>
      </c>
      <c r="B223" t="s">
        <v>69</v>
      </c>
      <c r="C223" s="12">
        <v>4</v>
      </c>
      <c r="D223">
        <v>0.68241573199673078</v>
      </c>
    </row>
    <row r="224" spans="1:4">
      <c r="A224" s="12">
        <v>50</v>
      </c>
      <c r="B224" t="s">
        <v>69</v>
      </c>
      <c r="C224" s="12">
        <v>4</v>
      </c>
      <c r="D224">
        <v>0.46153846153846156</v>
      </c>
    </row>
    <row r="225" spans="1:4">
      <c r="A225" s="12">
        <v>50</v>
      </c>
      <c r="B225" t="s">
        <v>69</v>
      </c>
      <c r="C225" s="12">
        <v>4</v>
      </c>
      <c r="D225">
        <v>0.57710982658959542</v>
      </c>
    </row>
  </sheetData>
  <pageMargins left="0.75" right="0.75" top="1" bottom="1" header="0.511811024" footer="0.511811024"/>
  <headerFooter alignWithMargins="0">
    <oddHeader>&amp;A</oddHeader>
    <oddFooter>Página &amp;P</oddFooter>
  </headerFooter>
  <drawing r:id="rId1"/>
  <legacyDrawing r:id="rId2"/>
  <oleObjects>
    <oleObject progId="STATISTICAGraph" shapeId="4097" r:id="rId3"/>
    <oleObject progId="STATISTICAGraph" shapeId="4098" r:id="rId4"/>
  </oleObjects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5" right="0.75" top="1" bottom="1" header="0.511811024" footer="0.511811024"/>
  <pageSetup orientation="portrait" horizontalDpi="300" verticalDpi="300" r:id="rId1"/>
  <headerFooter alignWithMargins="0">
    <oddHeader>&amp;A</oddHeader>
    <oddFooter>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Forma de citar</vt:lpstr>
      <vt:lpstr>Datos</vt:lpstr>
      <vt:lpstr>Resumen</vt:lpstr>
      <vt:lpstr>Resultados</vt:lpstr>
      <vt:lpstr>sta</vt:lpstr>
      <vt:lpstr>Hoja6</vt:lpstr>
      <vt:lpstr>Hoja7</vt:lpstr>
    </vt:vector>
  </TitlesOfParts>
  <Company>Acer OEM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 End User</dc:creator>
  <cp:lastModifiedBy>Martina Escamilla</cp:lastModifiedBy>
  <cp:lastPrinted>1999-06-04T23:45:18Z</cp:lastPrinted>
  <dcterms:created xsi:type="dcterms:W3CDTF">1999-05-22T01:51:21Z</dcterms:created>
  <dcterms:modified xsi:type="dcterms:W3CDTF">2011-06-20T15:32:33Z</dcterms:modified>
</cp:coreProperties>
</file>